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50諸調査\【熊本県市町村課】関係の照会\R3\㉒0109　経営比較分析表の分析等について（R2決算）\回答\"/>
    </mc:Choice>
  </mc:AlternateContent>
  <workbookProtection workbookAlgorithmName="SHA-512" workbookHashValue="8BS8lg6/qxNph2Z1Nk25dj/lobQ+AFW84CDju0iJtZXwEhGIsOmgcxTgsNphKxCNAWEPDnbh8FTohN7HEyx+wg==" workbookSaltValue="6Q7v9eVT1Lfj141yj/uM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<sst xmlns="http://schemas.openxmlformats.org/spreadsheetml/2006/main" count="231" uniqueCount="117">
  <si>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</si>
  <si>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</si>
  <si>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</si>
  <si>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</si>
  <si>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</si>
  <si>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</si>
  <si>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</si>
  <si>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</si>
  <si>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</si>
  <si>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</si>
  <si>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</si>
  <si>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</si>
  <si>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</si>
  <si>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</si>
  <si>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</si>
  <si>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</si>
  <si>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</si>
  <si>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</si>
  <si>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</si>
  <si>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</si>
  <si>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</si>
  <si>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</si>
  <si>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</si>
  <si>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</si>
  <si>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</si>
  <si>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</si>
  <si>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</si>
  <si>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</si>
  <si>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</si>
  <si>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</si>
  <si>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</si>
  <si>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</si>
  <si>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</si>
  <si>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</si>
  <si>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</si>
  <si>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</si>
  <si>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</si>
  <si>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</si>
  <si>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</si>
  <si>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</si>
  <si>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</si>
  <si>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</si>
  <si>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</si>
  <si>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</si>
  <si>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</si>
  <si>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</si>
  <si>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</si>
  <si>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</si>
  <si>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</si>
  <si>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</si>
  <si>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</si>
  <si>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</si>
  <si>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</si>
  <si>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</si>
  <si>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</si>
  <si>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</si>
  <si>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</si>
  <si>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</si>
  <si>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</si>
  <si>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</si>
  <si>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</si>
  <si>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</si>
  <si>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</si>
  <si>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</si>
  <si>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</si>
  <si>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</si>
  <si>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</si>
  <si>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</si>
  <si>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</si>
  <si>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</si>
  <si>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</si>
  <si>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</si>
  <si>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</si>
  <si>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</si>
  <si>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</si>
  <si>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</si>
  <si>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</si>
  <si>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</si>
  <si>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</si>
  <si>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</si>
  <si>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</si>
  <si>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</si>
  <si>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</si>
  <si>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</si>
  <si>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</si>
  <si>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</si>
  <si>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</si>
  <si>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</si>
  <si>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</si>
  <si>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</si>
  <si>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</si>
  <si>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</si>
  <si>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</si>
  <si>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</si>
  <si>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</si>
  <si>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</si>
  <si>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</si>
  <si>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</si>
  <si>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</si>
  <si>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</si>
  <si>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</si>
  <si>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</si>
  <si>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</si>
  <si>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</si>
  <si>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</si>
  <si>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</si>
  <si>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</si>
  <si>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</si>
  <si>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</si>
  <si>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</si>
  <si>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</si>
  <si>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</si>
  <si>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</si>
  <si>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</si>
  <si>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は平成10年度であるため、耐用年数を超えた管渠は現在のところ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9" eb="42">
      <t>ショリジョウ</t>
    </rPh>
    <rPh sb="54" eb="56">
      <t>キカイ</t>
    </rPh>
    <rPh sb="57" eb="59">
      <t>デンキ</t>
    </rPh>
    <rPh sb="59" eb="61">
      <t>セツビ</t>
    </rPh>
    <rPh sb="67" eb="69">
      <t>ケイネン</t>
    </rPh>
    <rPh sb="69" eb="71">
      <t>レッカ</t>
    </rPh>
    <rPh sb="72" eb="73">
      <t>スス</t>
    </rPh>
    <rPh sb="80" eb="82">
      <t>シュウゼン</t>
    </rPh>
    <rPh sb="83" eb="84">
      <t>ヨウ</t>
    </rPh>
    <rPh sb="86" eb="88">
      <t>ヒヨウ</t>
    </rPh>
    <rPh sb="89" eb="91">
      <t>マイトシ</t>
    </rPh>
    <rPh sb="91" eb="93">
      <t>ケイジョウ</t>
    </rPh>
    <rPh sb="99" eb="101">
      <t>コンゴ</t>
    </rPh>
    <rPh sb="102" eb="104">
      <t>イジ</t>
    </rPh>
    <rPh sb="104" eb="107">
      <t>カンリヒ</t>
    </rPh>
    <rPh sb="108" eb="110">
      <t>セツゲン</t>
    </rPh>
    <rPh sb="111" eb="114">
      <t>ケイカクテキ</t>
    </rPh>
    <rPh sb="115" eb="117">
      <t>シセツ</t>
    </rPh>
    <rPh sb="118" eb="120">
      <t>ホシュウ</t>
    </rPh>
    <rPh sb="121" eb="123">
      <t>カイチク</t>
    </rPh>
    <rPh sb="124" eb="126">
      <t>ジッシ</t>
    </rPh>
    <rPh sb="128" eb="130">
      <t>ヨテイ</t>
    </rPh>
    <phoneticPr fontId="15"/>
  </si>
  <si>
    <t xml:space="preserve">　経営が一般会計からの繰入金に大きく依存している状況であるため、公共下水道への統合へ向け、関係団体との協議を進め、経営及び施設管理の効率化に取り組んでいく。
</t>
    <rPh sb="1" eb="3">
      <t>ケイエイ</t>
    </rPh>
    <rPh sb="4" eb="6">
      <t>イッパン</t>
    </rPh>
    <rPh sb="6" eb="8">
      <t>カイケイ</t>
    </rPh>
    <rPh sb="11" eb="13">
      <t>クリイレ</t>
    </rPh>
    <rPh sb="13" eb="14">
      <t>キン</t>
    </rPh>
    <rPh sb="15" eb="16">
      <t>オオ</t>
    </rPh>
    <rPh sb="18" eb="20">
      <t>イゾン</t>
    </rPh>
    <rPh sb="24" eb="26">
      <t>ジョウキョウ</t>
    </rPh>
    <rPh sb="32" eb="34">
      <t>コウキョウ</t>
    </rPh>
    <rPh sb="39" eb="41">
      <t>トウゴウ</t>
    </rPh>
    <rPh sb="42" eb="43">
      <t>ム</t>
    </rPh>
    <rPh sb="45" eb="47">
      <t>カンケイ</t>
    </rPh>
    <rPh sb="47" eb="49">
      <t>ダンタイ</t>
    </rPh>
    <rPh sb="51" eb="53">
      <t>キョウギ</t>
    </rPh>
    <rPh sb="54" eb="55">
      <t>スス</t>
    </rPh>
    <rPh sb="57" eb="59">
      <t>ケイエイ</t>
    </rPh>
    <rPh sb="59" eb="60">
      <t>オヨ</t>
    </rPh>
    <rPh sb="61" eb="63">
      <t>シセツ</t>
    </rPh>
    <rPh sb="63" eb="65">
      <t>カンリ</t>
    </rPh>
    <rPh sb="66" eb="69">
      <t>コウリツカ</t>
    </rPh>
    <rPh sb="70" eb="71">
      <t>ト</t>
    </rPh>
    <rPh sb="72" eb="73">
      <t>ク</t>
    </rPh>
    <phoneticPr fontId="15"/>
  </si>
  <si>
    <r>
      <rPr>
        <sz val="8"/>
        <rFont val="ＭＳ ゴシック"/>
        <family val="3"/>
        <charset val="128"/>
      </rPr>
      <t>①経常収支比率　
　経常収支比率は100％を上回ったが、これは一般会計からの基準外繰入（赤字補てんのための繰入）があるためである。
　一般会計繰入金に依存する経営状況を改善していくため、使用料水準の適正化を図る必要がある。</t>
    </r>
    <r>
      <rPr>
        <sz val="8"/>
        <color theme="1"/>
        <rFont val="ＭＳ ゴシック"/>
        <family val="3"/>
        <charset val="128"/>
      </rPr>
      <t xml:space="preserve">
②累積欠損金比率
　</t>
    </r>
    <r>
      <rPr>
        <sz val="8"/>
        <rFont val="ＭＳ ゴシック"/>
        <family val="3"/>
        <charset val="128"/>
      </rPr>
      <t>一般会計からの繰入金により累積欠損は解消したが、依然厳しい経営状況である</t>
    </r>
    <r>
      <rPr>
        <sz val="8"/>
        <color theme="1"/>
        <rFont val="ＭＳ ゴシック"/>
        <family val="3"/>
        <charset val="128"/>
      </rPr>
      <t xml:space="preserve">。　
③流動比率
 100％を大きく下回っているため、今後の経営環境の変化に対応するため、改善に取り組む必要がある。
</t>
    </r>
    <r>
      <rPr>
        <sz val="8"/>
        <rFont val="ＭＳ ゴシック"/>
        <family val="3"/>
        <charset val="128"/>
      </rPr>
      <t>④企業債残高対事業規模比率
　一般会計が負担することが見込まれる企業債残高の割合が減少した影響から、比率は前年を上回った。
　新たな借り入れの予定はなく、企業債残高は減少しているため、今後は比率が減少していくと見込んでいる。</t>
    </r>
    <r>
      <rPr>
        <sz val="8"/>
        <color theme="1"/>
        <rFont val="ＭＳ ゴシック"/>
        <family val="3"/>
        <charset val="128"/>
      </rPr>
      <t xml:space="preserve">
⑤経費回収率
　100％を下回っており、汚水処理費用を使用料収入で賄えていない状況が続いているため、経費削減に努め、使用料水準の適正化を図る必要がある。
⑥汚水処理原価
　全国平均、類似団体平均よりも低い値となっているため、効率的に汚水処理が行われているといえる。
⑦施設利用率
　全国平均、類似団体平均と比較しても高い水準となっている。今後、集落内開発により施設利用率の改善が見込まれる。
⑧水洗化率
　全国平均、類似団体平均を上回っているが、引き続き水洗化率の向上に努めていく。</t>
    </r>
    <rPh sb="1" eb="3">
      <t>ケイジョウ</t>
    </rPh>
    <rPh sb="3" eb="5">
      <t>シュウシ</t>
    </rPh>
    <rPh sb="5" eb="7">
      <t>ヒリツ</t>
    </rPh>
    <rPh sb="10" eb="12">
      <t>ケイジョウ</t>
    </rPh>
    <rPh sb="12" eb="14">
      <t>シュウシ</t>
    </rPh>
    <rPh sb="14" eb="16">
      <t>ヒリツ</t>
    </rPh>
    <rPh sb="22" eb="24">
      <t>ウワマワ</t>
    </rPh>
    <rPh sb="31" eb="33">
      <t>イッパン</t>
    </rPh>
    <rPh sb="33" eb="35">
      <t>カイケイ</t>
    </rPh>
    <rPh sb="38" eb="40">
      <t>キジュン</t>
    </rPh>
    <rPh sb="40" eb="41">
      <t>ガイ</t>
    </rPh>
    <rPh sb="41" eb="43">
      <t>クリイレ</t>
    </rPh>
    <rPh sb="44" eb="46">
      <t>アカジ</t>
    </rPh>
    <rPh sb="46" eb="47">
      <t>ホ</t>
    </rPh>
    <rPh sb="53" eb="55">
      <t>クリイレ</t>
    </rPh>
    <rPh sb="67" eb="69">
      <t>イッパン</t>
    </rPh>
    <rPh sb="69" eb="71">
      <t>カイケイ</t>
    </rPh>
    <rPh sb="71" eb="73">
      <t>クリイレ</t>
    </rPh>
    <rPh sb="73" eb="74">
      <t>キン</t>
    </rPh>
    <rPh sb="75" eb="77">
      <t>イゾン</t>
    </rPh>
    <rPh sb="79" eb="81">
      <t>ケイエイ</t>
    </rPh>
    <rPh sb="81" eb="83">
      <t>ジョウキョウ</t>
    </rPh>
    <rPh sb="84" eb="86">
      <t>カイゼン</t>
    </rPh>
    <rPh sb="93" eb="96">
      <t>シヨウリョウ</t>
    </rPh>
    <rPh sb="96" eb="98">
      <t>スイジュン</t>
    </rPh>
    <rPh sb="99" eb="102">
      <t>テキセイカ</t>
    </rPh>
    <rPh sb="103" eb="104">
      <t>ハカ</t>
    </rPh>
    <rPh sb="105" eb="107">
      <t>ヒツヨウ</t>
    </rPh>
    <rPh sb="118" eb="119">
      <t>キン</t>
    </rPh>
    <rPh sb="123" eb="125">
      <t>イッパン</t>
    </rPh>
    <rPh sb="125" eb="127">
      <t>カイケイ</t>
    </rPh>
    <rPh sb="130" eb="132">
      <t>クリイレ</t>
    </rPh>
    <rPh sb="132" eb="133">
      <t>キン</t>
    </rPh>
    <rPh sb="136" eb="138">
      <t>ルイセキ</t>
    </rPh>
    <rPh sb="138" eb="140">
      <t>ケッソン</t>
    </rPh>
    <rPh sb="141" eb="143">
      <t>カイショウ</t>
    </rPh>
    <rPh sb="147" eb="149">
      <t>イゼン</t>
    </rPh>
    <rPh sb="149" eb="150">
      <t>キビ</t>
    </rPh>
    <rPh sb="152" eb="154">
      <t>ケイエイ</t>
    </rPh>
    <rPh sb="154" eb="156">
      <t>ジョウキョウ</t>
    </rPh>
    <rPh sb="164" eb="166">
      <t>リュウドウ</t>
    </rPh>
    <rPh sb="166" eb="168">
      <t>ヒリツ</t>
    </rPh>
    <rPh sb="175" eb="176">
      <t>オオ</t>
    </rPh>
    <rPh sb="178" eb="180">
      <t>シタマワ</t>
    </rPh>
    <rPh sb="187" eb="189">
      <t>コンゴ</t>
    </rPh>
    <rPh sb="190" eb="192">
      <t>ケイエイ</t>
    </rPh>
    <rPh sb="192" eb="194">
      <t>カンキョウ</t>
    </rPh>
    <rPh sb="195" eb="197">
      <t>ヘンカ</t>
    </rPh>
    <rPh sb="198" eb="200">
      <t>タイオウ</t>
    </rPh>
    <rPh sb="205" eb="207">
      <t>カイゼン</t>
    </rPh>
    <rPh sb="208" eb="209">
      <t>ト</t>
    </rPh>
    <rPh sb="210" eb="211">
      <t>ク</t>
    </rPh>
    <rPh sb="212" eb="214">
      <t>ヒツヨウ</t>
    </rPh>
    <rPh sb="221" eb="223">
      <t>キギョウ</t>
    </rPh>
    <rPh sb="223" eb="224">
      <t>サイ</t>
    </rPh>
    <rPh sb="224" eb="226">
      <t>ザンダカ</t>
    </rPh>
    <rPh sb="226" eb="227">
      <t>タイ</t>
    </rPh>
    <rPh sb="227" eb="229">
      <t>ジギョウ</t>
    </rPh>
    <rPh sb="229" eb="231">
      <t>キボ</t>
    </rPh>
    <rPh sb="231" eb="233">
      <t>ヒリツ</t>
    </rPh>
    <rPh sb="235" eb="237">
      <t>イッパン</t>
    </rPh>
    <rPh sb="237" eb="239">
      <t>カイケイ</t>
    </rPh>
    <rPh sb="240" eb="242">
      <t>フタン</t>
    </rPh>
    <rPh sb="247" eb="249">
      <t>ミコ</t>
    </rPh>
    <rPh sb="252" eb="254">
      <t>キギョウ</t>
    </rPh>
    <rPh sb="254" eb="255">
      <t>サイ</t>
    </rPh>
    <rPh sb="255" eb="257">
      <t>ザンダカ</t>
    </rPh>
    <rPh sb="258" eb="260">
      <t>ワリアイ</t>
    </rPh>
    <rPh sb="261" eb="263">
      <t>ゲンショウ</t>
    </rPh>
    <rPh sb="265" eb="267">
      <t>エイキョウ</t>
    </rPh>
    <rPh sb="270" eb="272">
      <t>ヒリツ</t>
    </rPh>
    <rPh sb="273" eb="275">
      <t>ゼンネン</t>
    </rPh>
    <rPh sb="276" eb="278">
      <t>ウワマワ</t>
    </rPh>
    <rPh sb="283" eb="284">
      <t>アラ</t>
    </rPh>
    <rPh sb="286" eb="287">
      <t>カ</t>
    </rPh>
    <rPh sb="288" eb="289">
      <t>イ</t>
    </rPh>
    <rPh sb="291" eb="293">
      <t>ヨテイ</t>
    </rPh>
    <rPh sb="297" eb="299">
      <t>キギョウ</t>
    </rPh>
    <rPh sb="299" eb="300">
      <t>サイ</t>
    </rPh>
    <rPh sb="300" eb="302">
      <t>ザンダカ</t>
    </rPh>
    <rPh sb="303" eb="305">
      <t>ゲンショウ</t>
    </rPh>
    <rPh sb="312" eb="314">
      <t>コンゴ</t>
    </rPh>
    <rPh sb="315" eb="317">
      <t>ヒリツ</t>
    </rPh>
    <rPh sb="318" eb="320">
      <t>ゲンショウ</t>
    </rPh>
    <rPh sb="325" eb="327">
      <t>ミコ</t>
    </rPh>
    <rPh sb="335" eb="337">
      <t>ケイヒ</t>
    </rPh>
    <rPh sb="337" eb="339">
      <t>カイシュウ</t>
    </rPh>
    <rPh sb="339" eb="340">
      <t>リツ</t>
    </rPh>
    <rPh sb="347" eb="349">
      <t>シタマワ</t>
    </rPh>
    <rPh sb="354" eb="356">
      <t>オスイ</t>
    </rPh>
    <rPh sb="356" eb="358">
      <t>ショリ</t>
    </rPh>
    <rPh sb="358" eb="360">
      <t>ヒヨウ</t>
    </rPh>
    <rPh sb="361" eb="364">
      <t>シヨウリョウ</t>
    </rPh>
    <rPh sb="364" eb="366">
      <t>シュウニュウ</t>
    </rPh>
    <rPh sb="367" eb="368">
      <t>マカナ</t>
    </rPh>
    <rPh sb="373" eb="375">
      <t>ジョウキョウ</t>
    </rPh>
    <rPh sb="376" eb="377">
      <t>ツヅ</t>
    </rPh>
    <rPh sb="384" eb="386">
      <t>ケイヒ</t>
    </rPh>
    <rPh sb="386" eb="388">
      <t>サクゲン</t>
    </rPh>
    <rPh sb="389" eb="390">
      <t>ツト</t>
    </rPh>
    <rPh sb="426" eb="428">
      <t>ルイジ</t>
    </rPh>
    <rPh sb="428" eb="430">
      <t>ダンタイ</t>
    </rPh>
    <rPh sb="430" eb="432">
      <t>ヘイキン</t>
    </rPh>
    <rPh sb="447" eb="450">
      <t>コウリツテキ</t>
    </rPh>
    <rPh sb="451" eb="453">
      <t>オスイ</t>
    </rPh>
    <rPh sb="453" eb="455">
      <t>ショリ</t>
    </rPh>
    <rPh sb="456" eb="457">
      <t>オコナ</t>
    </rPh>
    <rPh sb="470" eb="472">
      <t>シセツ</t>
    </rPh>
    <rPh sb="472" eb="474">
      <t>リヨウ</t>
    </rPh>
    <rPh sb="474" eb="475">
      <t>リツ</t>
    </rPh>
    <rPh sb="477" eb="479">
      <t>ゼンコク</t>
    </rPh>
    <rPh sb="479" eb="481">
      <t>ヘイキン</t>
    </rPh>
    <rPh sb="534" eb="537">
      <t>スイセンカ</t>
    </rPh>
    <rPh sb="537" eb="538">
      <t>リツ</t>
    </rPh>
    <rPh sb="540" eb="542">
      <t>ゼンコク</t>
    </rPh>
    <rPh sb="542" eb="544">
      <t>ヘイキン</t>
    </rPh>
    <rPh sb="545" eb="547">
      <t>ルイジ</t>
    </rPh>
    <rPh sb="547" eb="549">
      <t>ダンタイ</t>
    </rPh>
    <rPh sb="549" eb="551">
      <t>ヘイキン</t>
    </rPh>
    <rPh sb="552" eb="554">
      <t>ウワマワ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</si>
</sst>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0-4E74-893B-ADC6B16B56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F3E0-4E74-893B-ADC6B16B56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106.04</c:v>
                </c:pt>
                <c:pt idx="1">
                  <c:v>95.12</c:v>
                </c:pt>
                <c:pt idx="2">
                  <c:v>110.39</c:v>
                </c:pt>
                <c:pt idx="3">
                  <c:v>115.15</c:v>
                </c:pt>
                <c:pt idx="4">
                  <c:v>114.46</c:v>
                </c:pt>
              </c:numCache>
            </c:numRef>
          </c:val>
          <c:extLst>
            <c:ext xmlns:c16="http://schemas.microsoft.com/office/drawing/2014/chart" uri="{C3380CC4-5D6E-409C-BE32-E72D297353CC}">
              <c16:uniqueId val="{00000000-7ED9-409B-B66B-429396227F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7ED9-409B-B66B-429396227F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16.52</c:v>
                </c:pt>
                <c:pt idx="1">
                  <c:v>19.73</c:v>
                </c:pt>
                <c:pt idx="2">
                  <c:v>22.9</c:v>
                </c:pt>
                <c:pt idx="3">
                  <c:v>25.11</c:v>
                </c:pt>
                <c:pt idx="4">
                  <c:v>26.65</c:v>
                </c:pt>
              </c:numCache>
            </c:numRef>
          </c:val>
          <c:extLst>
            <c:ext xmlns:c16="http://schemas.microsoft.com/office/drawing/2014/chart" uri="{C3380CC4-5D6E-409C-BE32-E72D297353CC}">
              <c16:uniqueId val="{00000000-3C74-4F49-98D2-6AC5413859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3C74-4F49-98D2-6AC5413859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47-441B-B0D3-FAFAD01D15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47-441B-B0D3-FAFAD01D15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97.71</c:v>
                </c:pt>
                <c:pt idx="1">
                  <c:v>149.08000000000001</c:v>
                </c:pt>
                <c:pt idx="2">
                  <c:v>96.38</c:v>
                </c:pt>
                <c:pt idx="3">
                  <c:v>22.15</c:v>
                </c:pt>
                <c:pt idx="4" formatCode="#,##0.00;&quot;△&quot;#,##0.00">
                  <c:v>0</c:v>
                </c:pt>
              </c:numCache>
            </c:numRef>
          </c:val>
          <c:extLst>
            <c:ext xmlns:c16="http://schemas.microsoft.com/office/drawing/2014/chart" uri="{C3380CC4-5D6E-409C-BE32-E72D297353CC}">
              <c16:uniqueId val="{00000000-AD5B-4C98-B442-6B985E484F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AD5B-4C98-B442-6B985E484F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68.3</c:v>
                </c:pt>
                <c:pt idx="1">
                  <c:v>64.989999999999995</c:v>
                </c:pt>
                <c:pt idx="2">
                  <c:v>66.209999999999994</c:v>
                </c:pt>
                <c:pt idx="3">
                  <c:v>65.739999999999995</c:v>
                </c:pt>
                <c:pt idx="4">
                  <c:v>50.66</c:v>
                </c:pt>
              </c:numCache>
            </c:numRef>
          </c:val>
          <c:extLst>
            <c:ext xmlns:c16="http://schemas.microsoft.com/office/drawing/2014/chart" uri="{C3380CC4-5D6E-409C-BE32-E72D297353CC}">
              <c16:uniqueId val="{00000000-EB27-4646-B266-975BD466B2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EB27-4646-B266-975BD466B2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268.75</c:v>
                </c:pt>
                <c:pt idx="1">
                  <c:v>233.44</c:v>
                </c:pt>
                <c:pt idx="2">
                  <c:v>153.86000000000001</c:v>
                </c:pt>
                <c:pt idx="3">
                  <c:v>279.52999999999997</c:v>
                </c:pt>
                <c:pt idx="4">
                  <c:v>502.07</c:v>
                </c:pt>
              </c:numCache>
            </c:numRef>
          </c:val>
          <c:extLst>
            <c:ext xmlns:c16="http://schemas.microsoft.com/office/drawing/2014/chart" uri="{C3380CC4-5D6E-409C-BE32-E72D297353CC}">
              <c16:uniqueId val="{00000000-A584-4AF5-9380-6AD08E00DD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584-4AF5-9380-6AD08E00DD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65.39</c:v>
                </c:pt>
                <c:pt idx="1">
                  <c:v>61.63</c:v>
                </c:pt>
                <c:pt idx="2">
                  <c:v>69.680000000000007</c:v>
                </c:pt>
                <c:pt idx="3">
                  <c:v>70.22</c:v>
                </c:pt>
                <c:pt idx="4">
                  <c:v>70.069999999999993</c:v>
                </c:pt>
              </c:numCache>
            </c:numRef>
          </c:val>
          <c:extLst>
            <c:ext xmlns:c16="http://schemas.microsoft.com/office/drawing/2014/chart" uri="{C3380CC4-5D6E-409C-BE32-E72D297353CC}">
              <c16:uniqueId val="{00000000-412E-4670-8769-5A25019D67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12E-4670-8769-5A25019D67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160.57</c:v>
                </c:pt>
                <c:pt idx="1">
                  <c:v>170.07</c:v>
                </c:pt>
                <c:pt idx="2">
                  <c:v>149.52000000000001</c:v>
                </c:pt>
                <c:pt idx="3">
                  <c:v>149.74</c:v>
                </c:pt>
                <c:pt idx="4">
                  <c:v>149.59</c:v>
                </c:pt>
              </c:numCache>
            </c:numRef>
          </c:val>
          <c:extLst>
            <c:ext xmlns:c16="http://schemas.microsoft.com/office/drawing/2014/chart" uri="{C3380CC4-5D6E-409C-BE32-E72D297353CC}">
              <c16:uniqueId val="{00000000-C11B-452D-9CC5-946AD9DFB1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11B-452D-9CC5-946AD9DFB1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92F7-4EC7-8EB6-5910036C6B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2F7-4EC7-8EB6-5910036C6B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94.58</c:v>
                </c:pt>
                <c:pt idx="1">
                  <c:v>95.94</c:v>
                </c:pt>
                <c:pt idx="2">
                  <c:v>96.43</c:v>
                </c:pt>
                <c:pt idx="3">
                  <c:v>95.76</c:v>
                </c:pt>
                <c:pt idx="4">
                  <c:v>96.13</c:v>
                </c:pt>
              </c:numCache>
            </c:numRef>
          </c:val>
          <c:extLst>
            <c:ext xmlns:c16="http://schemas.microsoft.com/office/drawing/2014/chart" uri="{C3380CC4-5D6E-409C-BE32-E72D297353CC}">
              <c16:uniqueId val="{00000000-2022-45A2-B405-7CCB455C3C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022-45A2-B405-7CCB455C3C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3" zoomScaleNormal="100" workbookViewId="0">
      <selection activeCell="AZ11" sqref="AZ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42841</v>
      </c>
      <c r="AM8" s="51"/>
      <c r="AN8" s="51"/>
      <c r="AO8" s="51"/>
      <c r="AP8" s="51"/>
      <c r="AQ8" s="51"/>
      <c r="AR8" s="51"/>
      <c r="AS8" s="51"/>
      <c r="AT8" s="46">
        <f>データ!T6</f>
        <v>37.46</v>
      </c>
      <c r="AU8" s="46"/>
      <c r="AV8" s="46"/>
      <c r="AW8" s="46"/>
      <c r="AX8" s="46"/>
      <c r="AY8" s="46"/>
      <c r="AZ8" s="46"/>
      <c r="BA8" s="46"/>
      <c r="BB8" s="46">
        <f>データ!U6</f>
        <v>1143.6500000000001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86.24</v>
      </c>
      <c r="J10" s="46"/>
      <c r="K10" s="46"/>
      <c r="L10" s="46"/>
      <c r="M10" s="46"/>
      <c r="N10" s="46"/>
      <c r="O10" s="46"/>
      <c r="P10" s="46">
        <f>データ!P6</f>
        <v>1.69</v>
      </c>
      <c r="Q10" s="46"/>
      <c r="R10" s="46"/>
      <c r="S10" s="46"/>
      <c r="T10" s="46"/>
      <c r="U10" s="46"/>
      <c r="V10" s="46"/>
      <c r="W10" s="46">
        <f>データ!Q6</f>
        <v>100</v>
      </c>
      <c r="X10" s="46"/>
      <c r="Y10" s="46"/>
      <c r="Z10" s="46"/>
      <c r="AA10" s="46"/>
      <c r="AB10" s="46"/>
      <c r="AC10" s="46"/>
      <c r="AD10" s="51">
        <f>データ!R6</f>
        <v>2020</v>
      </c>
      <c r="AE10" s="51"/>
      <c r="AF10" s="51"/>
      <c r="AG10" s="51"/>
      <c r="AH10" s="51"/>
      <c r="AI10" s="51"/>
      <c r="AJ10" s="51"/>
      <c r="AK10" s="2"/>
      <c r="AL10" s="51">
        <f>データ!V6</f>
        <v>724</v>
      </c>
      <c r="AM10" s="51"/>
      <c r="AN10" s="51"/>
      <c r="AO10" s="51"/>
      <c r="AP10" s="51"/>
      <c r="AQ10" s="51"/>
      <c r="AR10" s="51"/>
      <c r="AS10" s="51"/>
      <c r="AT10" s="46">
        <f>データ!W6</f>
        <v>0.35</v>
      </c>
      <c r="AU10" s="46"/>
      <c r="AV10" s="46"/>
      <c r="AW10" s="46"/>
      <c r="AX10" s="46"/>
      <c r="AY10" s="46"/>
      <c r="AZ10" s="46"/>
      <c r="BA10" s="46"/>
      <c r="BB10" s="46">
        <f>データ!X6</f>
        <v>2068.5700000000002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9UrqNAwadx7kvAhBqDuxkLgGwju4V4IyI1Ix2hK2vjz7femx9UYFk576GCq9WWHiV+fe5qZdeFZeegwvRnhZXQ==" saltValue="TBQbmWgFpFK5MUkxqida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434043</v>
      </c>
      <c r="D6" s="33">
        <f t="shared" si="3"/>
        <v>46</v>
      </c>
      <c r="E6" s="33">
        <f t="shared" si="3"/>
        <v>17</v>
      </c>
      <c r="F6" s="33">
        <f t="shared" si="3"/>
        <v>5</v>
      </c>
      <c r="G6" s="33">
        <f t="shared" si="3"/>
        <v>0</v>
      </c>
      <c r="H6" s="33" t="str">
        <f t="shared" si="3"/>
        <v>熊本県　菊陽町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86.24</v>
      </c>
      <c r="P6" s="34">
        <f t="shared" si="3"/>
        <v>1.69</v>
      </c>
      <c r="Q6" s="34">
        <f t="shared" si="3"/>
        <v>100</v>
      </c>
      <c r="R6" s="34">
        <f t="shared" si="3"/>
        <v>2020</v>
      </c>
      <c r="S6" s="34">
        <f t="shared" si="3"/>
        <v>42841</v>
      </c>
      <c r="T6" s="34">
        <f t="shared" si="3"/>
        <v>37.46</v>
      </c>
      <c r="U6" s="34">
        <f t="shared" si="3"/>
        <v>1143.6500000000001</v>
      </c>
      <c r="V6" s="34">
        <f t="shared" si="3"/>
        <v>724</v>
      </c>
      <c r="W6" s="34">
        <f t="shared" si="3"/>
        <v>0.35</v>
      </c>
      <c r="X6" s="34">
        <f t="shared" si="3"/>
        <v>2068.5700000000002</v>
      </c>
      <c r="Y6" s="35">
        <f>IF(Y7="",NA(),Y7)</f>
        <v>106.04</v>
      </c>
      <c r="Z6" s="35">
        <f t="shared" ref="Z6:AH6" si="4">IF(Z7="",NA(),Z7)</f>
        <v>95.12</v>
      </c>
      <c r="AA6" s="35">
        <f t="shared" si="4"/>
        <v>110.39</v>
      </c>
      <c r="AB6" s="35">
        <f t="shared" si="4"/>
        <v>115.15</v>
      </c>
      <c r="AC6" s="35">
        <f t="shared" si="4"/>
        <v>114.46</v>
      </c>
      <c r="AD6" s="35">
        <f t="shared" si="4"/>
        <v>99.66</v>
      </c>
      <c r="AE6" s="35">
        <f t="shared" si="4"/>
        <v>100.95</v>
      </c>
      <c r="AF6" s="35">
        <f t="shared" si="4"/>
        <v>101.77</v>
      </c>
      <c r="AG6" s="35">
        <f t="shared" si="4"/>
        <v>103.6</v>
      </c>
      <c r="AH6" s="35">
        <f t="shared" si="4"/>
        <v>106.37</v>
      </c>
      <c r="AI6" s="34" t="str">
        <f>IF(AI7="","",IF(AI7="-","【-】","【"&amp;SUBSTITUTE(TEXT(AI7,"#,##0.00"),"-","△")&amp;"】"))</f>
        <v>【104.99】</v>
      </c>
      <c r="AJ6" s="35">
        <f>IF(AJ7="",NA(),AJ7)</f>
        <v>97.71</v>
      </c>
      <c r="AK6" s="35">
        <f t="shared" ref="AK6:AS6" si="5">IF(AK7="",NA(),AK7)</f>
        <v>149.08000000000001</v>
      </c>
      <c r="AL6" s="35">
        <f t="shared" si="5"/>
        <v>96.38</v>
      </c>
      <c r="AM6" s="35">
        <f t="shared" si="5"/>
        <v>22.15</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68.3</v>
      </c>
      <c r="AV6" s="35">
        <f t="shared" ref="AV6:BD6" si="6">IF(AV7="",NA(),AV7)</f>
        <v>64.989999999999995</v>
      </c>
      <c r="AW6" s="35">
        <f t="shared" si="6"/>
        <v>66.209999999999994</v>
      </c>
      <c r="AX6" s="35">
        <f t="shared" si="6"/>
        <v>65.739999999999995</v>
      </c>
      <c r="AY6" s="35">
        <f t="shared" si="6"/>
        <v>50.66</v>
      </c>
      <c r="AZ6" s="35">
        <f t="shared" si="6"/>
        <v>31.84</v>
      </c>
      <c r="BA6" s="35">
        <f t="shared" si="6"/>
        <v>29.91</v>
      </c>
      <c r="BB6" s="35">
        <f t="shared" si="6"/>
        <v>29.54</v>
      </c>
      <c r="BC6" s="35">
        <f t="shared" si="6"/>
        <v>26.99</v>
      </c>
      <c r="BD6" s="35">
        <f t="shared" si="6"/>
        <v>29.13</v>
      </c>
      <c r="BE6" s="34" t="str">
        <f>IF(BE7="","",IF(BE7="-","【-】","【"&amp;SUBSTITUTE(TEXT(BE7,"#,##0.00"),"-","△")&amp;"】"))</f>
        <v>【32.80】</v>
      </c>
      <c r="BF6" s="35">
        <f>IF(BF7="",NA(),BF7)</f>
        <v>268.75</v>
      </c>
      <c r="BG6" s="35">
        <f t="shared" ref="BG6:BO6" si="7">IF(BG7="",NA(),BG7)</f>
        <v>233.44</v>
      </c>
      <c r="BH6" s="35">
        <f t="shared" si="7"/>
        <v>153.86000000000001</v>
      </c>
      <c r="BI6" s="35">
        <f t="shared" si="7"/>
        <v>279.52999999999997</v>
      </c>
      <c r="BJ6" s="35">
        <f t="shared" si="7"/>
        <v>502.07</v>
      </c>
      <c r="BK6" s="35">
        <f t="shared" si="7"/>
        <v>974.93</v>
      </c>
      <c r="BL6" s="35">
        <f t="shared" si="7"/>
        <v>855.8</v>
      </c>
      <c r="BM6" s="35">
        <f t="shared" si="7"/>
        <v>789.46</v>
      </c>
      <c r="BN6" s="35">
        <f t="shared" si="7"/>
        <v>826.83</v>
      </c>
      <c r="BO6" s="35">
        <f t="shared" si="7"/>
        <v>867.83</v>
      </c>
      <c r="BP6" s="34" t="str">
        <f>IF(BP7="","",IF(BP7="-","【-】","【"&amp;SUBSTITUTE(TEXT(BP7,"#,##0.00"),"-","△")&amp;"】"))</f>
        <v>【832.52】</v>
      </c>
      <c r="BQ6" s="35">
        <f>IF(BQ7="",NA(),BQ7)</f>
        <v>65.39</v>
      </c>
      <c r="BR6" s="35">
        <f t="shared" ref="BR6:BZ6" si="8">IF(BR7="",NA(),BR7)</f>
        <v>61.63</v>
      </c>
      <c r="BS6" s="35">
        <f t="shared" si="8"/>
        <v>69.680000000000007</v>
      </c>
      <c r="BT6" s="35">
        <f t="shared" si="8"/>
        <v>70.22</v>
      </c>
      <c r="BU6" s="35">
        <f t="shared" si="8"/>
        <v>70.069999999999993</v>
      </c>
      <c r="BV6" s="35">
        <f t="shared" si="8"/>
        <v>55.32</v>
      </c>
      <c r="BW6" s="35">
        <f t="shared" si="8"/>
        <v>59.8</v>
      </c>
      <c r="BX6" s="35">
        <f t="shared" si="8"/>
        <v>57.77</v>
      </c>
      <c r="BY6" s="35">
        <f t="shared" si="8"/>
        <v>57.31</v>
      </c>
      <c r="BZ6" s="35">
        <f t="shared" si="8"/>
        <v>57.08</v>
      </c>
      <c r="CA6" s="34" t="str">
        <f>IF(CA7="","",IF(CA7="-","【-】","【"&amp;SUBSTITUTE(TEXT(CA7,"#,##0.00"),"-","△")&amp;"】"))</f>
        <v>【60.94】</v>
      </c>
      <c r="CB6" s="35">
        <f>IF(CB7="",NA(),CB7)</f>
        <v>160.57</v>
      </c>
      <c r="CC6" s="35">
        <f t="shared" ref="CC6:CK6" si="9">IF(CC7="",NA(),CC7)</f>
        <v>170.07</v>
      </c>
      <c r="CD6" s="35">
        <f t="shared" si="9"/>
        <v>149.52000000000001</v>
      </c>
      <c r="CE6" s="35">
        <f t="shared" si="9"/>
        <v>149.74</v>
      </c>
      <c r="CF6" s="35">
        <f t="shared" si="9"/>
        <v>149.59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66.55</v>
      </c>
      <c r="CN6" s="35">
        <f t="shared" ref="CN6:CV6" si="10">IF(CN7="",NA(),CN7)</f>
        <v>66.55</v>
      </c>
      <c r="CO6" s="35">
        <f t="shared" si="10"/>
        <v>66.55</v>
      </c>
      <c r="CP6" s="35">
        <f t="shared" si="10"/>
        <v>66.55</v>
      </c>
      <c r="CQ6" s="35">
        <f t="shared" si="10"/>
        <v>66.55</v>
      </c>
      <c r="CR6" s="35">
        <f t="shared" si="10"/>
        <v>60.65</v>
      </c>
      <c r="CS6" s="35">
        <f t="shared" si="10"/>
        <v>51.75</v>
      </c>
      <c r="CT6" s="35">
        <f t="shared" si="10"/>
        <v>50.68</v>
      </c>
      <c r="CU6" s="35">
        <f t="shared" si="10"/>
        <v>50.14</v>
      </c>
      <c r="CV6" s="35">
        <f t="shared" si="10"/>
        <v>54.83</v>
      </c>
      <c r="CW6" s="34" t="str">
        <f>IF(CW7="","",IF(CW7="-","【-】","【"&amp;SUBSTITUTE(TEXT(CW7,"#,##0.00"),"-","△")&amp;"】"))</f>
        <v>【54.84】</v>
      </c>
      <c r="CX6" s="35">
        <f>IF(CX7="",NA(),CX7)</f>
        <v>94.58</v>
      </c>
      <c r="CY6" s="35">
        <f t="shared" ref="CY6:DG6" si="11">IF(CY7="",NA(),CY7)</f>
        <v>95.94</v>
      </c>
      <c r="CZ6" s="35">
        <f t="shared" si="11"/>
        <v>96.43</v>
      </c>
      <c r="DA6" s="35">
        <f t="shared" si="11"/>
        <v>95.76</v>
      </c>
      <c r="DB6" s="35">
        <f t="shared" si="11"/>
        <v>96.13</v>
      </c>
      <c r="DC6" s="35">
        <f t="shared" si="11"/>
        <v>84.58</v>
      </c>
      <c r="DD6" s="35">
        <f t="shared" si="11"/>
        <v>84.84</v>
      </c>
      <c r="DE6" s="35">
        <f t="shared" si="11"/>
        <v>84.86</v>
      </c>
      <c r="DF6" s="35">
        <f t="shared" si="11"/>
        <v>84.98</v>
      </c>
      <c r="DG6" s="35">
        <f t="shared" si="11"/>
        <v>84.7</v>
      </c>
      <c r="DH6" s="34" t="str">
        <f>IF(DH7="","",IF(DH7="-","【-】","【"&amp;SUBSTITUTE(TEXT(DH7,"#,##0.00"),"-","△")&amp;"】"))</f>
        <v>【86.60】</v>
      </c>
      <c r="DI6" s="35">
        <f>IF(DI7="",NA(),DI7)</f>
        <v>16.52</v>
      </c>
      <c r="DJ6" s="35">
        <f t="shared" ref="DJ6:DR6" si="12">IF(DJ7="",NA(),DJ7)</f>
        <v>19.73</v>
      </c>
      <c r="DK6" s="35">
        <f t="shared" si="12"/>
        <v>22.9</v>
      </c>
      <c r="DL6" s="35">
        <f t="shared" si="12"/>
        <v>25.11</v>
      </c>
      <c r="DM6" s="35">
        <f t="shared" si="12"/>
        <v>26.65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434043</v>
      </c>
      <c r="D7" s="37">
        <v>46</v>
      </c>
      <c r="E7" s="37">
        <v>17</v>
      </c>
      <c r="F7" s="37">
        <v>5</v>
      </c>
      <c r="G7" s="37">
        <v>0</v>
      </c>
      <c r="H7" s="37" t="s">
        <v>96</v>
      </c>
      <c r="I7" s="37" t="s">
        <v>97</v>
      </c>
      <c r="J7" s="37" t="s">
        <v>98</v>
      </c>
      <c r="K7" s="37" t="s">
        <v>99</v>
      </c>
      <c r="L7" s="37" t="s">
        <v>100</v>
      </c>
      <c r="M7" s="37" t="s">
        <v>101</v>
      </c>
      <c r="N7" s="38" t="s">
        <v>102</v>
      </c>
      <c r="O7" s="38">
        <v>86.24</v>
      </c>
      <c r="P7" s="38">
        <v>1.69</v>
      </c>
      <c r="Q7" s="38">
        <v>100</v>
      </c>
      <c r="R7" s="38">
        <v>2020</v>
      </c>
      <c r="S7" s="38">
        <v>42841</v>
      </c>
      <c r="T7" s="38">
        <v>37.46</v>
      </c>
      <c r="U7" s="38">
        <v>1143.6500000000001</v>
      </c>
      <c r="V7" s="38">
        <v>724</v>
      </c>
      <c r="W7" s="38">
        <v>0.35</v>
      </c>
      <c r="X7" s="38">
        <v>2068.5700000000002</v>
      </c>
      <c r="Y7" s="38">
        <v>106.04</v>
      </c>
      <c r="Z7" s="38">
        <v>95.12</v>
      </c>
      <c r="AA7" s="38">
        <v>110.39</v>
      </c>
      <c r="AB7" s="38">
        <v>115.15</v>
      </c>
      <c r="AC7" s="38">
        <v>114.46</v>
      </c>
      <c r="AD7" s="38">
        <v>99.66</v>
      </c>
      <c r="AE7" s="38">
        <v>100.95</v>
      </c>
      <c r="AF7" s="38">
        <v>101.77</v>
      </c>
      <c r="AG7" s="38">
        <v>103.6</v>
      </c>
      <c r="AH7" s="38">
        <v>106.37</v>
      </c>
      <c r="AI7" s="38">
        <v>104.99</v>
      </c>
      <c r="AJ7" s="38">
        <v>97.71</v>
      </c>
      <c r="AK7" s="38">
        <v>149.08000000000001</v>
      </c>
      <c r="AL7" s="38">
        <v>96.38</v>
      </c>
      <c r="AM7" s="38">
        <v>22.15</v>
      </c>
      <c r="AN7" s="38">
        <v>0</v>
      </c>
      <c r="AO7" s="38">
        <v>225.39</v>
      </c>
      <c r="AP7" s="38">
        <v>224.04</v>
      </c>
      <c r="AQ7" s="38">
        <v>227.4</v>
      </c>
      <c r="AR7" s="38">
        <v>193.99</v>
      </c>
      <c r="AS7" s="38">
        <v>139.02000000000001</v>
      </c>
      <c r="AT7" s="38">
        <v>121.19</v>
      </c>
      <c r="AU7" s="38">
        <v>68.3</v>
      </c>
      <c r="AV7" s="38">
        <v>64.989999999999995</v>
      </c>
      <c r="AW7" s="38">
        <v>66.209999999999994</v>
      </c>
      <c r="AX7" s="38">
        <v>65.739999999999995</v>
      </c>
      <c r="AY7" s="38">
        <v>50.66</v>
      </c>
      <c r="AZ7" s="38">
        <v>31.84</v>
      </c>
      <c r="BA7" s="38">
        <v>29.91</v>
      </c>
      <c r="BB7" s="38">
        <v>29.54</v>
      </c>
      <c r="BC7" s="38">
        <v>26.99</v>
      </c>
      <c r="BD7" s="38">
        <v>29.13</v>
      </c>
      <c r="BE7" s="38">
        <v>32.799999999999997</v>
      </c>
      <c r="BF7" s="38">
        <v>268.75</v>
      </c>
      <c r="BG7" s="38">
        <v>233.44</v>
      </c>
      <c r="BH7" s="38">
        <v>153.86000000000001</v>
      </c>
      <c r="BI7" s="38">
        <v>279.52999999999997</v>
      </c>
      <c r="BJ7" s="38">
        <v>502.07</v>
      </c>
      <c r="BK7" s="38">
        <v>974.93</v>
      </c>
      <c r="BL7" s="38">
        <v>855.8</v>
      </c>
      <c r="BM7" s="38">
        <v>789.46</v>
      </c>
      <c r="BN7" s="38">
        <v>826.83</v>
      </c>
      <c r="BO7" s="38">
        <v>867.83</v>
      </c>
      <c r="BP7" s="38">
        <v>832.52</v>
      </c>
      <c r="BQ7" s="38">
        <v>65.39</v>
      </c>
      <c r="BR7" s="38">
        <v>61.63</v>
      </c>
      <c r="BS7" s="38">
        <v>69.680000000000007</v>
      </c>
      <c r="BT7" s="38">
        <v>70.22</v>
      </c>
      <c r="BU7" s="38">
        <v>70.069999999999993</v>
      </c>
      <c r="BV7" s="38">
        <v>55.32</v>
      </c>
      <c r="BW7" s="38">
        <v>59.8</v>
      </c>
      <c r="BX7" s="38">
        <v>57.77</v>
      </c>
      <c r="BY7" s="38">
        <v>57.31</v>
      </c>
      <c r="BZ7" s="38">
        <v>57.08</v>
      </c>
      <c r="CA7" s="38">
        <v>60.94</v>
      </c>
      <c r="CB7" s="38">
        <v>160.57</v>
      </c>
      <c r="CC7" s="38">
        <v>170.07</v>
      </c>
      <c r="CD7" s="38">
        <v>149.52000000000001</v>
      </c>
      <c r="CE7" s="38">
        <v>149.74</v>
      </c>
      <c r="CF7" s="38">
        <v>149.59</v>
      </c>
      <c r="CG7" s="38">
        <v>283.17</v>
      </c>
      <c r="CH7" s="38">
        <v>263.76</v>
      </c>
      <c r="CI7" s="38">
        <v>274.35000000000002</v>
      </c>
      <c r="CJ7" s="38">
        <v>273.52</v>
      </c>
      <c r="CK7" s="38">
        <v>274.99</v>
      </c>
      <c r="CL7" s="38">
        <v>253.04</v>
      </c>
      <c r="CM7" s="38">
        <v>66.55</v>
      </c>
      <c r="CN7" s="38">
        <v>66.55</v>
      </c>
      <c r="CO7" s="38">
        <v>66.55</v>
      </c>
      <c r="CP7" s="38">
        <v>66.55</v>
      </c>
      <c r="CQ7" s="38">
        <v>66.55</v>
      </c>
      <c r="CR7" s="38">
        <v>60.65</v>
      </c>
      <c r="CS7" s="38">
        <v>51.75</v>
      </c>
      <c r="CT7" s="38">
        <v>50.68</v>
      </c>
      <c r="CU7" s="38">
        <v>50.14</v>
      </c>
      <c r="CV7" s="38">
        <v>54.83</v>
      </c>
      <c r="CW7" s="38">
        <v>54.84</v>
      </c>
      <c r="CX7" s="38">
        <v>94.58</v>
      </c>
      <c r="CY7" s="38">
        <v>95.94</v>
      </c>
      <c r="CZ7" s="38">
        <v>96.43</v>
      </c>
      <c r="DA7" s="38">
        <v>95.76</v>
      </c>
      <c r="DB7" s="38">
        <v>96.13</v>
      </c>
      <c r="DC7" s="38">
        <v>84.58</v>
      </c>
      <c r="DD7" s="38">
        <v>84.84</v>
      </c>
      <c r="DE7" s="38">
        <v>84.86</v>
      </c>
      <c r="DF7" s="38">
        <v>84.98</v>
      </c>
      <c r="DG7" s="38">
        <v>84.7</v>
      </c>
      <c r="DH7" s="38">
        <v>86.6</v>
      </c>
      <c r="DI7" s="38">
        <v>16.52</v>
      </c>
      <c r="DJ7" s="38">
        <v>19.73</v>
      </c>
      <c r="DK7" s="38">
        <v>22.9</v>
      </c>
      <c r="DL7" s="38">
        <v>25.11</v>
      </c>
      <c r="DM7" s="38">
        <v>26.65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2021-12-03T07:35:21Z</dcterms:created>
  <dcterms:modified xsi:type="dcterms:W3CDTF">2022-01-20T02:30:26Z</dcterms:modified>
  <cp:category/>
</cp:coreProperties>
</file>