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10.1.1.14\10704_下水道課\データ\02＿庶務関係事務\05＿決算関係（庶務担当分）\経営比較分析表\R3(R2分析)\"/>
    </mc:Choice>
  </mc:AlternateContent>
  <xr:revisionPtr revIDLastSave="0" documentId="13_ncr:1_{6FAACAFA-4D1E-4B91-BCDA-B59414CB00B8}" xr6:coauthVersionLast="46" xr6:coauthVersionMax="46" xr10:uidLastSave="{00000000-0000-0000-0000-000000000000}"/>
  <workbookProtection workbookAlgorithmName="SHA-512" workbookHashValue="lz0+ztg/8dwaDNSPHqMdmFeUSl+3+jIJ1Oyw4bT7I2YNQoPdmlIIDzSsDtsGa+Ysbl2p0clishtyYXTpLaDIgg==" workbookSaltValue="Il6JfJZJuK3uVerIteiW3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AL10" i="4"/>
  <c r="AD10" i="4"/>
  <c r="W10" i="4"/>
  <c r="B10" i="4"/>
  <c r="BB8" i="4"/>
  <c r="AD8" i="4"/>
  <c r="P8" i="4"/>
  <c r="I8" i="4"/>
  <c r="B8" i="4"/>
</calcChain>
</file>

<file path=xl/sharedStrings.xml><?xml version="1.0" encoding="utf-8"?>
<sst xmlns="http://schemas.openxmlformats.org/spreadsheetml/2006/main" count="231" uniqueCount="119">
  <si>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</si>
  <si>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</si>
  <si>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</si>
  <si>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</si>
  <si>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</si>
  <si>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</si>
  <si>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</si>
  <si>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</si>
  <si>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</si>
  <si>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</si>
  <si>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</si>
  <si>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</si>
  <si>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</si>
  <si>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</si>
  <si>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</si>
  <si>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</si>
  <si>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</si>
  <si>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</si>
  <si>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</si>
  <si>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</si>
  <si>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</si>
  <si>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</si>
  <si>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</si>
  <si>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</si>
  <si>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</si>
  <si>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</si>
  <si>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</si>
  <si>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</si>
  <si>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</si>
  <si>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</si>
  <si>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</si>
  <si>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</si>
  <si>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</si>
  <si>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</si>
  <si>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</si>
  <si>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</si>
  <si>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</si>
  <si>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</si>
  <si>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</si>
  <si>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</si>
  <si>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</si>
  <si>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</si>
  <si>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</si>
  <si>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</si>
  <si>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</si>
  <si>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</si>
  <si>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</si>
  <si>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</si>
  <si>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</si>
  <si>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</si>
  <si>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</si>
  <si>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</si>
  <si>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</si>
  <si>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</si>
  <si>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</si>
  <si>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</si>
  <si>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</si>
  <si>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</si>
  <si>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</si>
  <si>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</si>
  <si>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</si>
  <si>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</si>
  <si>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</si>
  <si>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</si>
  <si>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</si>
  <si>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</si>
  <si>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</si>
  <si>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</si>
  <si>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</si>
  <si>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</si>
  <si>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</si>
  <si>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</si>
  <si>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</si>
  <si>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</si>
  <si>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</si>
  <si>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</si>
  <si>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</si>
  <si>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</si>
  <si>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</si>
  <si>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</si>
  <si>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</si>
  <si>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</si>
  <si>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</si>
  <si>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</si>
  <si>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</si>
  <si>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</si>
  <si>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</si>
  <si>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</si>
  <si>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</si>
  <si>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</si>
  <si>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</si>
  <si>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</si>
  <si>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</si>
  <si>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</si>
  <si>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</si>
  <si>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</si>
  <si>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</si>
  <si>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</si>
  <si>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</si>
  <si>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</si>
  <si>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</si>
  <si>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</si>
  <si>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</si>
  <si>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</si>
  <si>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</si>
  <si>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</si>
  <si>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</si>
  <si>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</si>
  <si>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</si>
  <si>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</si>
  <si>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</si>
  <si>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</si>
  <si>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</si>
  <si>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</si>
  <si>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</si>
  <si>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</si>
  <si>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本事業については、処理区域人口が少ない農村部を対象としているため、汚水処理原価が高くなる傾向があります。そのうえ、下水道使用料は全国平均に比べ安価に設定されています。事業費に見合った使用料収入の確保のため令和元年9月分から使用料値上げを行いました。安定した下水道事業サービスの持続と施設の老朽化へ対応するためには使用料値上げは不可避であり、令和5年度にも値上げを行う予定です。さらに、経営の合理化を図るため、2箇所ある処理場のうち、1箇所を廃止し特定環境保全公共下水道に取り込む広域化を行う予定です。
　本市は今後数年は人口増が見込まれますが、いずれ人口が減少していくことが予想されるため将来を見据えた経営が必要と考えています。持続可能な下水道事業経営のため、「下水道事業経営戦略」に基づき、経営基盤の強化と財政マネジメントの向上を目指します。</t>
    <rPh sb="10" eb="12">
      <t>ショリ</t>
    </rPh>
    <rPh sb="12" eb="14">
      <t>クイキ</t>
    </rPh>
    <rPh sb="14" eb="16">
      <t>ジンコウ</t>
    </rPh>
    <rPh sb="17" eb="18">
      <t>スク</t>
    </rPh>
    <rPh sb="20" eb="22">
      <t>ノウソン</t>
    </rPh>
    <rPh sb="22" eb="23">
      <t>ブ</t>
    </rPh>
    <rPh sb="24" eb="26">
      <t>タイショウ</t>
    </rPh>
    <rPh sb="206" eb="208">
      <t>カショ</t>
    </rPh>
    <rPh sb="218" eb="220">
      <t>カショ</t>
    </rPh>
    <rPh sb="221" eb="223">
      <t>ハイシ</t>
    </rPh>
    <rPh sb="224" eb="226">
      <t>トクテイ</t>
    </rPh>
    <rPh sb="226" eb="228">
      <t>カンキョウ</t>
    </rPh>
    <rPh sb="228" eb="230">
      <t>ホゼン</t>
    </rPh>
    <rPh sb="230" eb="232">
      <t>コウキョウ</t>
    </rPh>
    <rPh sb="232" eb="235">
      <t>ゲスイドウ</t>
    </rPh>
    <rPh sb="236" eb="237">
      <t>ト</t>
    </rPh>
    <rPh sb="238" eb="239">
      <t>コ</t>
    </rPh>
    <rPh sb="240" eb="243">
      <t>コウイキカ</t>
    </rPh>
    <rPh sb="244" eb="245">
      <t>オコナ</t>
    </rPh>
    <rPh sb="246" eb="248">
      <t>ヨテイ</t>
    </rPh>
    <phoneticPr fontId="4"/>
  </si>
  <si>
    <t>　本市の農業集落排水事業は、単独処理場を2箇所有し、多額の維持管理費用が発生しています。
　本市では、ほかに公共下水道事業、特定環境保全公共下水道事業も実施していますが、3事業とも同一の料金体系としています。
　平成27年度から地方公営企業会計に移行し6回目の決算となった今回は、経常収益が経常費用を上回ったため、①経常収支比率が100％を超え、単年度収支が初の黒字となりました。⑤経費回収率については前年度比5.67％向上したものの、100％未満で汚水処理費用を使用料収入で賄えていない状況であり、依然として一般会計からの繰入金に依存した経営となっています。
　営業収益に対する累積欠損金の状況を表す②累積欠損金比率は前年度の469.61％から64.98％向上し、404.63％となりました。
　これらの経営指標が向上した主な要因は令和元年9月分からの下水道使用料の値上げにより営業収益が増加したことによるものです。
　累積欠損金を解消するためには、当年度の欠損金を減らす若しくは発生させない必要があり、建設費や維持管理費について、効率的、計画的に取り組むことによってコストを抑制していきます。
　④企業債残高対事業規模比率は、企業債残高の減により170.20％の減となっているものの類似団体平均値より高い状況です。</t>
    <rPh sb="21" eb="23">
      <t>カショ</t>
    </rPh>
    <rPh sb="36" eb="38">
      <t>ハッセイ</t>
    </rPh>
    <rPh sb="210" eb="212">
      <t>コウジョウ</t>
    </rPh>
    <rPh sb="353" eb="355">
      <t>ケイエイ</t>
    </rPh>
    <rPh sb="355" eb="357">
      <t>シヒョウ</t>
    </rPh>
    <rPh sb="358" eb="360">
      <t>コウジョウ</t>
    </rPh>
    <rPh sb="362" eb="363">
      <t>オモ</t>
    </rPh>
    <rPh sb="364" eb="366">
      <t>ヨウイン</t>
    </rPh>
    <phoneticPr fontId="4"/>
  </si>
  <si>
    <r>
      <t>　</t>
    </r>
    <r>
      <rPr>
        <sz val="11"/>
        <color theme="1"/>
        <rFont val="ＭＳ ゴシック"/>
        <family val="3"/>
        <charset val="128"/>
      </rPr>
      <t>本事業については、平成12年の供用開始から20年が経過しています。公共下水道事業及び特定環境保全公共下水道事業に比べ設置年度は新しいですが、処理場及びポンプ場の設備更新を実施しています。農業集落排水事業機能診断調査及び農業集落排水事業最適整備構想に基づき、補助事業採択の前提条件となる事業計画を令和3年度中に定めて、更新の優先度が高いと判定されているマンホールポンプ場及び処理場の改築・更新に着手していきます。また老朽化対策と合わせて耐震化も進めていく必要があります。　</t>
    </r>
    <r>
      <rPr>
        <sz val="11"/>
        <color rgb="FFFF0000"/>
        <rFont val="ＭＳ ゴシック"/>
        <family val="3"/>
        <charset val="128"/>
      </rPr>
      <t xml:space="preserve">
　</t>
    </r>
    <rPh sb="41" eb="42">
      <t>オヨ</t>
    </rPh>
    <rPh sb="57" eb="58">
      <t>クラ</t>
    </rPh>
    <rPh sb="59" eb="61">
      <t>セッチ</t>
    </rPh>
    <rPh sb="61" eb="63">
      <t>ネンド</t>
    </rPh>
    <rPh sb="64" eb="65">
      <t>アタラ</t>
    </rPh>
    <rPh sb="94" eb="96">
      <t>ノウギョウ</t>
    </rPh>
    <rPh sb="96" eb="98">
      <t>シュウラク</t>
    </rPh>
    <rPh sb="98" eb="100">
      <t>ハイスイ</t>
    </rPh>
    <rPh sb="108" eb="109">
      <t>オヨ</t>
    </rPh>
    <rPh sb="110" eb="112">
      <t>ノウギョウ</t>
    </rPh>
    <rPh sb="112" eb="114">
      <t>シュウラク</t>
    </rPh>
    <rPh sb="114" eb="116">
      <t>ハイスイ</t>
    </rPh>
    <rPh sb="116" eb="118">
      <t>ジギョウ</t>
    </rPh>
    <rPh sb="129" eb="131">
      <t>ホジョ</t>
    </rPh>
    <rPh sb="131" eb="133">
      <t>ジギョウ</t>
    </rPh>
    <rPh sb="133" eb="135">
      <t>サイタク</t>
    </rPh>
    <rPh sb="136" eb="138">
      <t>ゼンテイ</t>
    </rPh>
    <rPh sb="138" eb="140">
      <t>ジョウケン</t>
    </rPh>
    <rPh sb="143" eb="145">
      <t>ジギョウ</t>
    </rPh>
    <rPh sb="145" eb="147">
      <t>ケイカク</t>
    </rPh>
    <rPh sb="148" eb="150">
      <t>レイワ</t>
    </rPh>
    <rPh sb="151" eb="153">
      <t>ネンド</t>
    </rPh>
    <rPh sb="153" eb="154">
      <t>チュウ</t>
    </rPh>
    <rPh sb="155" eb="156">
      <t>サダ</t>
    </rPh>
    <rPh sb="159" eb="161">
      <t>コウシン</t>
    </rPh>
    <rPh sb="162" eb="165">
      <t>ユウセンド</t>
    </rPh>
    <rPh sb="166" eb="167">
      <t>タカ</t>
    </rPh>
    <rPh sb="169" eb="171">
      <t>ハンテイ</t>
    </rPh>
    <rPh sb="184" eb="185">
      <t>ジョウ</t>
    </rPh>
    <rPh sb="185" eb="186">
      <t>オヨ</t>
    </rPh>
    <rPh sb="187" eb="190">
      <t>ショリジョウ</t>
    </rPh>
    <rPh sb="191" eb="193">
      <t>カイチク</t>
    </rPh>
    <rPh sb="194" eb="196">
      <t>コウシン</t>
    </rPh>
    <rPh sb="197" eb="199">
      <t>チャクシュ</t>
    </rPh>
    <rPh sb="227" eb="2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</si>
</sst>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39-4870-AB99-380B78E00D9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D539-4870-AB99-380B78E00D9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50.51</c:v>
                </c:pt>
                <c:pt idx="1">
                  <c:v>50.73</c:v>
                </c:pt>
                <c:pt idx="2">
                  <c:v>50.62</c:v>
                </c:pt>
                <c:pt idx="3">
                  <c:v>50.51</c:v>
                </c:pt>
                <c:pt idx="4">
                  <c:v>53.1</c:v>
                </c:pt>
              </c:numCache>
            </c:numRef>
          </c:val>
          <c:extLst>
            <c:ext xmlns:c16="http://schemas.microsoft.com/office/drawing/2014/chart" uri="{C3380CC4-5D6E-409C-BE32-E72D297353CC}">
              <c16:uniqueId val="{00000000-9DE6-47AE-BEB3-654F45E4A85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9DE6-47AE-BEB3-654F45E4A85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90.12</c:v>
                </c:pt>
                <c:pt idx="1">
                  <c:v>90.16</c:v>
                </c:pt>
                <c:pt idx="2">
                  <c:v>90.32</c:v>
                </c:pt>
                <c:pt idx="3">
                  <c:v>90.43</c:v>
                </c:pt>
                <c:pt idx="4">
                  <c:v>91.5</c:v>
                </c:pt>
              </c:numCache>
            </c:numRef>
          </c:val>
          <c:extLst>
            <c:ext xmlns:c16="http://schemas.microsoft.com/office/drawing/2014/chart" uri="{C3380CC4-5D6E-409C-BE32-E72D297353CC}">
              <c16:uniqueId val="{00000000-851A-4B6E-BCBE-A3C0E33CE0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851A-4B6E-BCBE-A3C0E33CE0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63.59</c:v>
                </c:pt>
                <c:pt idx="1">
                  <c:v>76.95</c:v>
                </c:pt>
                <c:pt idx="2">
                  <c:v>83.04</c:v>
                </c:pt>
                <c:pt idx="3">
                  <c:v>93.27</c:v>
                </c:pt>
                <c:pt idx="4">
                  <c:v>108.01</c:v>
                </c:pt>
              </c:numCache>
            </c:numRef>
          </c:val>
          <c:extLst>
            <c:ext xmlns:c16="http://schemas.microsoft.com/office/drawing/2014/chart" uri="{C3380CC4-5D6E-409C-BE32-E72D297353CC}">
              <c16:uniqueId val="{00000000-8114-4463-A091-C55BEBBCE5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8114-4463-A091-C55BEBBCE5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7.09</c:v>
                </c:pt>
                <c:pt idx="1">
                  <c:v>10.46</c:v>
                </c:pt>
                <c:pt idx="2">
                  <c:v>13.88</c:v>
                </c:pt>
                <c:pt idx="3">
                  <c:v>17.170000000000002</c:v>
                </c:pt>
                <c:pt idx="4">
                  <c:v>19.75</c:v>
                </c:pt>
              </c:numCache>
            </c:numRef>
          </c:val>
          <c:extLst>
            <c:ext xmlns:c16="http://schemas.microsoft.com/office/drawing/2014/chart" uri="{C3380CC4-5D6E-409C-BE32-E72D297353CC}">
              <c16:uniqueId val="{00000000-DCBA-4548-93A5-E908E8E3AA8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DCBA-4548-93A5-E908E8E3AA8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82-46E3-B0DF-0A1690762DF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D82-46E3-B0DF-0A1690762DF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174.12</c:v>
                </c:pt>
                <c:pt idx="1">
                  <c:v>376.43</c:v>
                </c:pt>
                <c:pt idx="2">
                  <c:v>449.66</c:v>
                </c:pt>
                <c:pt idx="3">
                  <c:v>469.61</c:v>
                </c:pt>
                <c:pt idx="4">
                  <c:v>404.63</c:v>
                </c:pt>
              </c:numCache>
            </c:numRef>
          </c:val>
          <c:extLst>
            <c:ext xmlns:c16="http://schemas.microsoft.com/office/drawing/2014/chart" uri="{C3380CC4-5D6E-409C-BE32-E72D297353CC}">
              <c16:uniqueId val="{00000000-5883-4103-B791-EAB9E6E116D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5883-4103-B791-EAB9E6E116D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114.75</c:v>
                </c:pt>
                <c:pt idx="1">
                  <c:v>82.77</c:v>
                </c:pt>
                <c:pt idx="2">
                  <c:v>58.62</c:v>
                </c:pt>
                <c:pt idx="3">
                  <c:v>34.950000000000003</c:v>
                </c:pt>
                <c:pt idx="4">
                  <c:v>81.59</c:v>
                </c:pt>
              </c:numCache>
            </c:numRef>
          </c:val>
          <c:extLst>
            <c:ext xmlns:c16="http://schemas.microsoft.com/office/drawing/2014/chart" uri="{C3380CC4-5D6E-409C-BE32-E72D297353CC}">
              <c16:uniqueId val="{00000000-102A-4069-A7E3-236929F367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102A-4069-A7E3-236929F367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2349.04</c:v>
                </c:pt>
                <c:pt idx="1">
                  <c:v>2170.65</c:v>
                </c:pt>
                <c:pt idx="2">
                  <c:v>1739.08</c:v>
                </c:pt>
                <c:pt idx="3">
                  <c:v>1506.09</c:v>
                </c:pt>
                <c:pt idx="4">
                  <c:v>1335.89</c:v>
                </c:pt>
              </c:numCache>
            </c:numRef>
          </c:val>
          <c:extLst>
            <c:ext xmlns:c16="http://schemas.microsoft.com/office/drawing/2014/chart" uri="{C3380CC4-5D6E-409C-BE32-E72D297353CC}">
              <c16:uniqueId val="{00000000-73E2-441E-879E-86BCCE0298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73E2-441E-879E-86BCCE0298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64.650000000000006</c:v>
                </c:pt>
                <c:pt idx="1">
                  <c:v>73.92</c:v>
                </c:pt>
                <c:pt idx="2">
                  <c:v>74.069999999999993</c:v>
                </c:pt>
                <c:pt idx="3">
                  <c:v>70.12</c:v>
                </c:pt>
                <c:pt idx="4">
                  <c:v>75.790000000000006</c:v>
                </c:pt>
              </c:numCache>
            </c:numRef>
          </c:val>
          <c:extLst>
            <c:ext xmlns:c16="http://schemas.microsoft.com/office/drawing/2014/chart" uri="{C3380CC4-5D6E-409C-BE32-E72D297353CC}">
              <c16:uniqueId val="{00000000-9DBB-4CA7-8BC3-DD271D3EF8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9DBB-4CA7-8BC3-DD271D3EF8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151.57</c:v>
                </c:pt>
                <c:pt idx="2">
                  <c:v>151.30000000000001</c:v>
                </c:pt>
                <c:pt idx="3">
                  <c:v>166.35</c:v>
                </c:pt>
                <c:pt idx="4">
                  <c:v>160.24</c:v>
                </c:pt>
              </c:numCache>
            </c:numRef>
          </c:val>
          <c:extLst>
            <c:ext xmlns:c16="http://schemas.microsoft.com/office/drawing/2014/chart" uri="{C3380CC4-5D6E-409C-BE32-E72D297353CC}">
              <c16:uniqueId val="{00000000-A097-4246-AACA-6642BB51931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A097-4246-AACA-6642BB51931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V49" zoomScale="85" zoomScaleNormal="85" workbookViewId="0">
      <selection activeCell="CD48" sqref="CD48"/>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合志市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63033</v>
      </c>
      <c r="AM8" s="51"/>
      <c r="AN8" s="51"/>
      <c r="AO8" s="51"/>
      <c r="AP8" s="51"/>
      <c r="AQ8" s="51"/>
      <c r="AR8" s="51"/>
      <c r="AS8" s="51"/>
      <c r="AT8" s="46">
        <f>データ!T6</f>
        <v>53.19</v>
      </c>
      <c r="AU8" s="46"/>
      <c r="AV8" s="46"/>
      <c r="AW8" s="46"/>
      <c r="AX8" s="46"/>
      <c r="AY8" s="46"/>
      <c r="AZ8" s="46"/>
      <c r="BA8" s="46"/>
      <c r="BB8" s="46">
        <f>データ!U6</f>
        <v>1185.05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74.709999999999994</v>
      </c>
      <c r="J10" s="46"/>
      <c r="K10" s="46"/>
      <c r="L10" s="46"/>
      <c r="M10" s="46"/>
      <c r="N10" s="46"/>
      <c r="O10" s="46"/>
      <c r="P10" s="46">
        <f>データ!P6</f>
        <v>3.31</v>
      </c>
      <c r="Q10" s="46"/>
      <c r="R10" s="46"/>
      <c r="S10" s="46"/>
      <c r="T10" s="46"/>
      <c r="U10" s="46"/>
      <c r="V10" s="46"/>
      <c r="W10" s="46">
        <f>データ!Q6</f>
        <v>107.44</v>
      </c>
      <c r="X10" s="46"/>
      <c r="Y10" s="46"/>
      <c r="Z10" s="46"/>
      <c r="AA10" s="46"/>
      <c r="AB10" s="46"/>
      <c r="AC10" s="46"/>
      <c r="AD10" s="51">
        <f>データ!R6</f>
        <v>2470</v>
      </c>
      <c r="AE10" s="51"/>
      <c r="AF10" s="51"/>
      <c r="AG10" s="51"/>
      <c r="AH10" s="51"/>
      <c r="AI10" s="51"/>
      <c r="AJ10" s="51"/>
      <c r="AK10" s="2"/>
      <c r="AL10" s="51">
        <f>データ!V6</f>
        <v>2094</v>
      </c>
      <c r="AM10" s="51"/>
      <c r="AN10" s="51"/>
      <c r="AO10" s="51"/>
      <c r="AP10" s="51"/>
      <c r="AQ10" s="51"/>
      <c r="AR10" s="51"/>
      <c r="AS10" s="51"/>
      <c r="AT10" s="46">
        <f>データ!W6</f>
        <v>1.25</v>
      </c>
      <c r="AU10" s="46"/>
      <c r="AV10" s="46"/>
      <c r="AW10" s="46"/>
      <c r="AX10" s="46"/>
      <c r="AY10" s="46"/>
      <c r="AZ10" s="46"/>
      <c r="BA10" s="46"/>
      <c r="BB10" s="46">
        <f>データ!X6</f>
        <v>1675.2</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117</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116</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S/uwbOPT/0O6+iQM0TMYiRziyTLQRyIJlK85RWv4AzwUcLZAiymwVqZi2iie2hhkGkcbFj6vAGXIvgDBeOz5GA==" saltValue="SVT1IO0M+CxrNA1Vvgmnk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432164</v>
      </c>
      <c r="D6" s="33">
        <f t="shared" si="3"/>
        <v>46</v>
      </c>
      <c r="E6" s="33">
        <f t="shared" si="3"/>
        <v>17</v>
      </c>
      <c r="F6" s="33">
        <f t="shared" si="3"/>
        <v>5</v>
      </c>
      <c r="G6" s="33">
        <f t="shared" si="3"/>
        <v>0</v>
      </c>
      <c r="H6" s="33" t="str">
        <f t="shared" si="3"/>
        <v>熊本県　合志市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74.709999999999994</v>
      </c>
      <c r="P6" s="34">
        <f t="shared" si="3"/>
        <v>3.31</v>
      </c>
      <c r="Q6" s="34">
        <f t="shared" si="3"/>
        <v>107.44</v>
      </c>
      <c r="R6" s="34">
        <f t="shared" si="3"/>
        <v>2470</v>
      </c>
      <c r="S6" s="34">
        <f t="shared" si="3"/>
        <v>63033</v>
      </c>
      <c r="T6" s="34">
        <f t="shared" si="3"/>
        <v>53.19</v>
      </c>
      <c r="U6" s="34">
        <f t="shared" si="3"/>
        <v>1185.05</v>
      </c>
      <c r="V6" s="34">
        <f t="shared" si="3"/>
        <v>2094</v>
      </c>
      <c r="W6" s="34">
        <f t="shared" si="3"/>
        <v>1.25</v>
      </c>
      <c r="X6" s="34">
        <f t="shared" si="3"/>
        <v>1675.2</v>
      </c>
      <c r="Y6" s="35">
        <f>IF(Y7="",NA(),Y7)</f>
        <v>63.59</v>
      </c>
      <c r="Z6" s="35">
        <f t="shared" ref="Z6:AH6" si="4">IF(Z7="",NA(),Z7)</f>
        <v>76.95</v>
      </c>
      <c r="AA6" s="35">
        <f t="shared" si="4"/>
        <v>83.04</v>
      </c>
      <c r="AB6" s="35">
        <f t="shared" si="4"/>
        <v>93.27</v>
      </c>
      <c r="AC6" s="35">
        <f t="shared" si="4"/>
        <v>108.01</v>
      </c>
      <c r="AD6" s="35">
        <f t="shared" si="4"/>
        <v>99.66</v>
      </c>
      <c r="AE6" s="35">
        <f t="shared" si="4"/>
        <v>100.95</v>
      </c>
      <c r="AF6" s="35">
        <f t="shared" si="4"/>
        <v>101.77</v>
      </c>
      <c r="AG6" s="35">
        <f t="shared" si="4"/>
        <v>103.6</v>
      </c>
      <c r="AH6" s="35">
        <f t="shared" si="4"/>
        <v>106.37</v>
      </c>
      <c r="AI6" s="34" t="str">
        <f>IF(AI7="","",IF(AI7="-","【-】","【"&amp;SUBSTITUTE(TEXT(AI7,"#,##0.00"),"-","△")&amp;"】"))</f>
        <v>【104.99】</v>
      </c>
      <c r="AJ6" s="35">
        <f>IF(AJ7="",NA(),AJ7)</f>
        <v>174.12</v>
      </c>
      <c r="AK6" s="35">
        <f t="shared" ref="AK6:AS6" si="5">IF(AK7="",NA(),AK7)</f>
        <v>376.43</v>
      </c>
      <c r="AL6" s="35">
        <f t="shared" si="5"/>
        <v>449.66</v>
      </c>
      <c r="AM6" s="35">
        <f t="shared" si="5"/>
        <v>469.61</v>
      </c>
      <c r="AN6" s="35">
        <f t="shared" si="5"/>
        <v>404.63</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114.75</v>
      </c>
      <c r="AV6" s="35">
        <f t="shared" ref="AV6:BD6" si="6">IF(AV7="",NA(),AV7)</f>
        <v>82.77</v>
      </c>
      <c r="AW6" s="35">
        <f t="shared" si="6"/>
        <v>58.62</v>
      </c>
      <c r="AX6" s="35">
        <f t="shared" si="6"/>
        <v>34.950000000000003</v>
      </c>
      <c r="AY6" s="35">
        <f t="shared" si="6"/>
        <v>81.59</v>
      </c>
      <c r="AZ6" s="35">
        <f t="shared" si="6"/>
        <v>31.84</v>
      </c>
      <c r="BA6" s="35">
        <f t="shared" si="6"/>
        <v>29.91</v>
      </c>
      <c r="BB6" s="35">
        <f t="shared" si="6"/>
        <v>29.54</v>
      </c>
      <c r="BC6" s="35">
        <f t="shared" si="6"/>
        <v>26.99</v>
      </c>
      <c r="BD6" s="35">
        <f t="shared" si="6"/>
        <v>29.13</v>
      </c>
      <c r="BE6" s="34" t="str">
        <f>IF(BE7="","",IF(BE7="-","【-】","【"&amp;SUBSTITUTE(TEXT(BE7,"#,##0.00"),"-","△")&amp;"】"))</f>
        <v>【32.80】</v>
      </c>
      <c r="BF6" s="35">
        <f>IF(BF7="",NA(),BF7)</f>
        <v>2349.04</v>
      </c>
      <c r="BG6" s="35">
        <f t="shared" ref="BG6:BO6" si="7">IF(BG7="",NA(),BG7)</f>
        <v>2170.65</v>
      </c>
      <c r="BH6" s="35">
        <f t="shared" si="7"/>
        <v>1739.08</v>
      </c>
      <c r="BI6" s="35">
        <f t="shared" si="7"/>
        <v>1506.09</v>
      </c>
      <c r="BJ6" s="35">
        <f t="shared" si="7"/>
        <v>1335.89</v>
      </c>
      <c r="BK6" s="35">
        <f t="shared" si="7"/>
        <v>974.93</v>
      </c>
      <c r="BL6" s="35">
        <f t="shared" si="7"/>
        <v>855.8</v>
      </c>
      <c r="BM6" s="35">
        <f t="shared" si="7"/>
        <v>789.46</v>
      </c>
      <c r="BN6" s="35">
        <f t="shared" si="7"/>
        <v>826.83</v>
      </c>
      <c r="BO6" s="35">
        <f t="shared" si="7"/>
        <v>867.83</v>
      </c>
      <c r="BP6" s="34" t="str">
        <f>IF(BP7="","",IF(BP7="-","【-】","【"&amp;SUBSTITUTE(TEXT(BP7,"#,##0.00"),"-","△")&amp;"】"))</f>
        <v>【832.52】</v>
      </c>
      <c r="BQ6" s="35">
        <f>IF(BQ7="",NA(),BQ7)</f>
        <v>64.650000000000006</v>
      </c>
      <c r="BR6" s="35">
        <f t="shared" ref="BR6:BZ6" si="8">IF(BR7="",NA(),BR7)</f>
        <v>73.92</v>
      </c>
      <c r="BS6" s="35">
        <f t="shared" si="8"/>
        <v>74.069999999999993</v>
      </c>
      <c r="BT6" s="35">
        <f t="shared" si="8"/>
        <v>70.12</v>
      </c>
      <c r="BU6" s="35">
        <f t="shared" si="8"/>
        <v>75.790000000000006</v>
      </c>
      <c r="BV6" s="35">
        <f t="shared" si="8"/>
        <v>55.32</v>
      </c>
      <c r="BW6" s="35">
        <f t="shared" si="8"/>
        <v>59.8</v>
      </c>
      <c r="BX6" s="35">
        <f t="shared" si="8"/>
        <v>57.77</v>
      </c>
      <c r="BY6" s="35">
        <f t="shared" si="8"/>
        <v>57.31</v>
      </c>
      <c r="BZ6" s="35">
        <f t="shared" si="8"/>
        <v>57.08</v>
      </c>
      <c r="CA6" s="34" t="str">
        <f>IF(CA7="","",IF(CA7="-","【-】","【"&amp;SUBSTITUTE(TEXT(CA7,"#,##0.00"),"-","△")&amp;"】"))</f>
        <v>【60.94】</v>
      </c>
      <c r="CB6" s="35">
        <f>IF(CB7="",NA(),CB7)</f>
        <v>150</v>
      </c>
      <c r="CC6" s="35">
        <f t="shared" ref="CC6:CK6" si="9">IF(CC7="",NA(),CC7)</f>
        <v>151.57</v>
      </c>
      <c r="CD6" s="35">
        <f t="shared" si="9"/>
        <v>151.30000000000001</v>
      </c>
      <c r="CE6" s="35">
        <f t="shared" si="9"/>
        <v>166.35</v>
      </c>
      <c r="CF6" s="35">
        <f t="shared" si="9"/>
        <v>160.24</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50.51</v>
      </c>
      <c r="CN6" s="35">
        <f t="shared" ref="CN6:CV6" si="10">IF(CN7="",NA(),CN7)</f>
        <v>50.73</v>
      </c>
      <c r="CO6" s="35">
        <f t="shared" si="10"/>
        <v>50.62</v>
      </c>
      <c r="CP6" s="35">
        <f t="shared" si="10"/>
        <v>50.51</v>
      </c>
      <c r="CQ6" s="35">
        <f t="shared" si="10"/>
        <v>53.1</v>
      </c>
      <c r="CR6" s="35">
        <f t="shared" si="10"/>
        <v>60.65</v>
      </c>
      <c r="CS6" s="35">
        <f t="shared" si="10"/>
        <v>51.75</v>
      </c>
      <c r="CT6" s="35">
        <f t="shared" si="10"/>
        <v>50.68</v>
      </c>
      <c r="CU6" s="35">
        <f t="shared" si="10"/>
        <v>50.14</v>
      </c>
      <c r="CV6" s="35">
        <f t="shared" si="10"/>
        <v>54.83</v>
      </c>
      <c r="CW6" s="34" t="str">
        <f>IF(CW7="","",IF(CW7="-","【-】","【"&amp;SUBSTITUTE(TEXT(CW7,"#,##0.00"),"-","△")&amp;"】"))</f>
        <v>【54.84】</v>
      </c>
      <c r="CX6" s="35">
        <f>IF(CX7="",NA(),CX7)</f>
        <v>90.12</v>
      </c>
      <c r="CY6" s="35">
        <f t="shared" ref="CY6:DG6" si="11">IF(CY7="",NA(),CY7)</f>
        <v>90.16</v>
      </c>
      <c r="CZ6" s="35">
        <f t="shared" si="11"/>
        <v>90.32</v>
      </c>
      <c r="DA6" s="35">
        <f t="shared" si="11"/>
        <v>90.43</v>
      </c>
      <c r="DB6" s="35">
        <f t="shared" si="11"/>
        <v>91.5</v>
      </c>
      <c r="DC6" s="35">
        <f t="shared" si="11"/>
        <v>84.58</v>
      </c>
      <c r="DD6" s="35">
        <f t="shared" si="11"/>
        <v>84.84</v>
      </c>
      <c r="DE6" s="35">
        <f t="shared" si="11"/>
        <v>84.86</v>
      </c>
      <c r="DF6" s="35">
        <f t="shared" si="11"/>
        <v>84.98</v>
      </c>
      <c r="DG6" s="35">
        <f t="shared" si="11"/>
        <v>84.7</v>
      </c>
      <c r="DH6" s="34" t="str">
        <f>IF(DH7="","",IF(DH7="-","【-】","【"&amp;SUBSTITUTE(TEXT(DH7,"#,##0.00"),"-","△")&amp;"】"))</f>
        <v>【86.60】</v>
      </c>
      <c r="DI6" s="35">
        <f>IF(DI7="",NA(),DI7)</f>
        <v>7.09</v>
      </c>
      <c r="DJ6" s="35">
        <f t="shared" ref="DJ6:DR6" si="12">IF(DJ7="",NA(),DJ7)</f>
        <v>10.46</v>
      </c>
      <c r="DK6" s="35">
        <f t="shared" si="12"/>
        <v>13.88</v>
      </c>
      <c r="DL6" s="35">
        <f t="shared" si="12"/>
        <v>17.170000000000002</v>
      </c>
      <c r="DM6" s="35">
        <f t="shared" si="12"/>
        <v>19.75</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15">
      <c r="A7" s="28"/>
      <c r="B7" s="37">
        <v>2020</v>
      </c>
      <c r="C7" s="37">
        <v>432164</v>
      </c>
      <c r="D7" s="37">
        <v>46</v>
      </c>
      <c r="E7" s="37">
        <v>17</v>
      </c>
      <c r="F7" s="37">
        <v>5</v>
      </c>
      <c r="G7" s="37">
        <v>0</v>
      </c>
      <c r="H7" s="37" t="s">
        <v>96</v>
      </c>
      <c r="I7" s="37" t="s">
        <v>97</v>
      </c>
      <c r="J7" s="37" t="s">
        <v>98</v>
      </c>
      <c r="K7" s="37" t="s">
        <v>99</v>
      </c>
      <c r="L7" s="37" t="s">
        <v>100</v>
      </c>
      <c r="M7" s="37" t="s">
        <v>101</v>
      </c>
      <c r="N7" s="38" t="s">
        <v>102</v>
      </c>
      <c r="O7" s="38">
        <v>74.709999999999994</v>
      </c>
      <c r="P7" s="38">
        <v>3.31</v>
      </c>
      <c r="Q7" s="38">
        <v>107.44</v>
      </c>
      <c r="R7" s="38">
        <v>2470</v>
      </c>
      <c r="S7" s="38">
        <v>63033</v>
      </c>
      <c r="T7" s="38">
        <v>53.19</v>
      </c>
      <c r="U7" s="38">
        <v>1185.05</v>
      </c>
      <c r="V7" s="38">
        <v>2094</v>
      </c>
      <c r="W7" s="38">
        <v>1.25</v>
      </c>
      <c r="X7" s="38">
        <v>1675.2</v>
      </c>
      <c r="Y7" s="38">
        <v>63.59</v>
      </c>
      <c r="Z7" s="38">
        <v>76.95</v>
      </c>
      <c r="AA7" s="38">
        <v>83.04</v>
      </c>
      <c r="AB7" s="38">
        <v>93.27</v>
      </c>
      <c r="AC7" s="38">
        <v>108.01</v>
      </c>
      <c r="AD7" s="38">
        <v>99.66</v>
      </c>
      <c r="AE7" s="38">
        <v>100.95</v>
      </c>
      <c r="AF7" s="38">
        <v>101.77</v>
      </c>
      <c r="AG7" s="38">
        <v>103.6</v>
      </c>
      <c r="AH7" s="38">
        <v>106.37</v>
      </c>
      <c r="AI7" s="38">
        <v>104.99</v>
      </c>
      <c r="AJ7" s="38">
        <v>174.12</v>
      </c>
      <c r="AK7" s="38">
        <v>376.43</v>
      </c>
      <c r="AL7" s="38">
        <v>449.66</v>
      </c>
      <c r="AM7" s="38">
        <v>469.61</v>
      </c>
      <c r="AN7" s="38">
        <v>404.63</v>
      </c>
      <c r="AO7" s="38">
        <v>225.39</v>
      </c>
      <c r="AP7" s="38">
        <v>224.04</v>
      </c>
      <c r="AQ7" s="38">
        <v>227.4</v>
      </c>
      <c r="AR7" s="38">
        <v>193.99</v>
      </c>
      <c r="AS7" s="38">
        <v>139.02000000000001</v>
      </c>
      <c r="AT7" s="38">
        <v>121.19</v>
      </c>
      <c r="AU7" s="38">
        <v>114.75</v>
      </c>
      <c r="AV7" s="38">
        <v>82.77</v>
      </c>
      <c r="AW7" s="38">
        <v>58.62</v>
      </c>
      <c r="AX7" s="38">
        <v>34.950000000000003</v>
      </c>
      <c r="AY7" s="38">
        <v>81.59</v>
      </c>
      <c r="AZ7" s="38">
        <v>31.84</v>
      </c>
      <c r="BA7" s="38">
        <v>29.91</v>
      </c>
      <c r="BB7" s="38">
        <v>29.54</v>
      </c>
      <c r="BC7" s="38">
        <v>26.99</v>
      </c>
      <c r="BD7" s="38">
        <v>29.13</v>
      </c>
      <c r="BE7" s="38">
        <v>32.799999999999997</v>
      </c>
      <c r="BF7" s="38">
        <v>2349.04</v>
      </c>
      <c r="BG7" s="38">
        <v>2170.65</v>
      </c>
      <c r="BH7" s="38">
        <v>1739.08</v>
      </c>
      <c r="BI7" s="38">
        <v>1506.09</v>
      </c>
      <c r="BJ7" s="38">
        <v>1335.89</v>
      </c>
      <c r="BK7" s="38">
        <v>974.93</v>
      </c>
      <c r="BL7" s="38">
        <v>855.8</v>
      </c>
      <c r="BM7" s="38">
        <v>789.46</v>
      </c>
      <c r="BN7" s="38">
        <v>826.83</v>
      </c>
      <c r="BO7" s="38">
        <v>867.83</v>
      </c>
      <c r="BP7" s="38">
        <v>832.52</v>
      </c>
      <c r="BQ7" s="38">
        <v>64.650000000000006</v>
      </c>
      <c r="BR7" s="38">
        <v>73.92</v>
      </c>
      <c r="BS7" s="38">
        <v>74.069999999999993</v>
      </c>
      <c r="BT7" s="38">
        <v>70.12</v>
      </c>
      <c r="BU7" s="38">
        <v>75.790000000000006</v>
      </c>
      <c r="BV7" s="38">
        <v>55.32</v>
      </c>
      <c r="BW7" s="38">
        <v>59.8</v>
      </c>
      <c r="BX7" s="38">
        <v>57.77</v>
      </c>
      <c r="BY7" s="38">
        <v>57.31</v>
      </c>
      <c r="BZ7" s="38">
        <v>57.08</v>
      </c>
      <c r="CA7" s="38">
        <v>60.94</v>
      </c>
      <c r="CB7" s="38">
        <v>150</v>
      </c>
      <c r="CC7" s="38">
        <v>151.57</v>
      </c>
      <c r="CD7" s="38">
        <v>151.30000000000001</v>
      </c>
      <c r="CE7" s="38">
        <v>166.35</v>
      </c>
      <c r="CF7" s="38">
        <v>160.24</v>
      </c>
      <c r="CG7" s="38">
        <v>283.17</v>
      </c>
      <c r="CH7" s="38">
        <v>263.76</v>
      </c>
      <c r="CI7" s="38">
        <v>274.35000000000002</v>
      </c>
      <c r="CJ7" s="38">
        <v>273.52</v>
      </c>
      <c r="CK7" s="38">
        <v>274.99</v>
      </c>
      <c r="CL7" s="38">
        <v>253.04</v>
      </c>
      <c r="CM7" s="38">
        <v>50.51</v>
      </c>
      <c r="CN7" s="38">
        <v>50.73</v>
      </c>
      <c r="CO7" s="38">
        <v>50.62</v>
      </c>
      <c r="CP7" s="38">
        <v>50.51</v>
      </c>
      <c r="CQ7" s="38">
        <v>53.1</v>
      </c>
      <c r="CR7" s="38">
        <v>60.65</v>
      </c>
      <c r="CS7" s="38">
        <v>51.75</v>
      </c>
      <c r="CT7" s="38">
        <v>50.68</v>
      </c>
      <c r="CU7" s="38">
        <v>50.14</v>
      </c>
      <c r="CV7" s="38">
        <v>54.83</v>
      </c>
      <c r="CW7" s="38">
        <v>54.84</v>
      </c>
      <c r="CX7" s="38">
        <v>90.12</v>
      </c>
      <c r="CY7" s="38">
        <v>90.16</v>
      </c>
      <c r="CZ7" s="38">
        <v>90.32</v>
      </c>
      <c r="DA7" s="38">
        <v>90.43</v>
      </c>
      <c r="DB7" s="38">
        <v>91.5</v>
      </c>
      <c r="DC7" s="38">
        <v>84.58</v>
      </c>
      <c r="DD7" s="38">
        <v>84.84</v>
      </c>
      <c r="DE7" s="38">
        <v>84.86</v>
      </c>
      <c r="DF7" s="38">
        <v>84.98</v>
      </c>
      <c r="DG7" s="38">
        <v>84.7</v>
      </c>
      <c r="DH7" s="38">
        <v>86.6</v>
      </c>
      <c r="DI7" s="38">
        <v>7.09</v>
      </c>
      <c r="DJ7" s="38">
        <v>10.46</v>
      </c>
      <c r="DK7" s="38">
        <v>13.88</v>
      </c>
      <c r="DL7" s="38">
        <v>17.170000000000002</v>
      </c>
      <c r="DM7" s="38">
        <v>19.75</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塩地　由梨</cp:lastModifiedBy>
  <cp:lastPrinted>2022-01-12T01:59:24Z</cp:lastPrinted>
  <dcterms:created xsi:type="dcterms:W3CDTF">2021-12-03T07:35:19Z</dcterms:created>
  <dcterms:modified xsi:type="dcterms:W3CDTF">2022-01-12T02:19:50Z</dcterms:modified>
  <cp:category/>
</cp:coreProperties>
</file>