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3 市町村等→県\18 長洲町\下水道（法適）\"/>
    </mc:Choice>
  </mc:AlternateContent>
  <workbookProtection workbookAlgorithmName="SHA-512" workbookHashValue="nJNOWxa3/bUDhnouMTiUYWgSliud43FSzQlQtHcLHYcCwIFqJV9x9AHwEbKn/30W6ysSE3BN9CtlBvdkBmMAWw==" workbookSaltValue="QBt7cDLUi7U31nPb1hHUQw==" workbookSpinCount="100000" lockStructure="1"/>
  <bookViews>
    <workbookView xWindow="0" yWindow="0" windowWidth="20490" windowHeight="7635"/>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W10" i="4"/>
  <c r="BB8" i="4"/>
  <c r="AL8" i="4"/>
  <c r="AD8" i="4"/>
  <c r="B8" i="4"/>
</calcChain>
</file>

<file path=xl/sharedStrings.xml><?xml version="1.0" encoding="utf-8"?>
<sst xmlns="http://schemas.openxmlformats.org/spreadsheetml/2006/main" count="253" uniqueCount="117">
  <si>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</si>
  <si>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</si>
  <si>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</si>
  <si>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</si>
  <si>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</si>
  <si>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</si>
  <si>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</si>
  <si>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</si>
  <si>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</si>
  <si>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</si>
  <si>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</si>
  <si>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</si>
  <si>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</si>
  <si>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</si>
  <si>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</si>
  <si>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</si>
  <si>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</si>
  <si>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</si>
  <si>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</si>
  <si>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</si>
  <si>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</si>
  <si>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</si>
  <si>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</si>
  <si>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</si>
  <si>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</si>
  <si>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</si>
  <si>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</si>
  <si>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</si>
  <si>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</si>
  <si>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</si>
  <si>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</si>
  <si>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</si>
  <si>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</si>
  <si>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</si>
  <si>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</si>
  <si>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</si>
  <si>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</si>
  <si>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</si>
  <si>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</si>
  <si>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</si>
  <si>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</si>
  <si>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</si>
  <si>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</si>
  <si>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</si>
  <si>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</si>
  <si>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</si>
  <si>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</si>
  <si>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</si>
  <si>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</si>
  <si>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</si>
  <si>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</si>
  <si>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</si>
  <si>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</si>
  <si>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</si>
  <si>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</si>
  <si>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</si>
  <si>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</si>
  <si>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</si>
  <si>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</si>
  <si>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</si>
  <si>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</si>
  <si>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</si>
  <si>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</si>
  <si>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</si>
  <si>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</si>
  <si>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</si>
  <si>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</si>
  <si>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</si>
  <si>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</si>
  <si>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</si>
  <si>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</si>
  <si>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</si>
  <si>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</si>
  <si>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</si>
  <si>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</si>
  <si>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</si>
  <si>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</si>
  <si>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</si>
  <si>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</si>
  <si>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</si>
  <si>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</si>
  <si>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</si>
  <si>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</si>
  <si>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</si>
  <si>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</si>
  <si>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</si>
  <si>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</si>
  <si>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</si>
  <si>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</si>
  <si>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</si>
  <si>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</si>
  <si>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</si>
  <si>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</si>
  <si>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</si>
  <si>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</si>
  <si>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</si>
  <si>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</si>
  <si>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</si>
  <si>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</si>
  <si>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</si>
  <si>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</si>
  <si>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</si>
  <si>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</si>
  <si>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</si>
  <si>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</si>
  <si>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</si>
  <si>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</si>
  <si>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</si>
  <si>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</si>
  <si>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</si>
  <si>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</si>
  <si>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</si>
  <si>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</si>
  <si>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</si>
  <si>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今後も老朽化した処理場・管渠の改築更新費用が多額になるものと見込まれるため、維持管理費の効率化やストックマネジメント計画に基づく計画的な改築更新を行うことにより、投資額の圧縮など汚水処理原価の圧縮を図り、健全な下水道経営に努めていきます。</t>
    <rPh sb="0" eb="2">
      <t>コンゴ</t>
    </rPh>
    <rPh sb="3" eb="6">
      <t>ロウキュウカ</t>
    </rPh>
    <rPh sb="8" eb="11">
      <t>ショリジョウ</t>
    </rPh>
    <rPh sb="12" eb="14">
      <t>カンキョ</t>
    </rPh>
    <rPh sb="15" eb="17">
      <t>カイチク</t>
    </rPh>
    <rPh sb="17" eb="19">
      <t>コウシン</t>
    </rPh>
    <rPh sb="19" eb="21">
      <t>ヒヨウ</t>
    </rPh>
    <rPh sb="22" eb="24">
      <t>タガク</t>
    </rPh>
    <rPh sb="30" eb="32">
      <t>ミコ</t>
    </rPh>
    <rPh sb="38" eb="40">
      <t>イジ</t>
    </rPh>
    <rPh sb="40" eb="43">
      <t>カンリヒ</t>
    </rPh>
    <rPh sb="44" eb="47">
      <t>コウリツカ</t>
    </rPh>
    <rPh sb="58" eb="60">
      <t>ケイカク</t>
    </rPh>
    <rPh sb="61" eb="62">
      <t>モト</t>
    </rPh>
    <rPh sb="64" eb="67">
      <t>ケイカクテキ</t>
    </rPh>
    <rPh sb="68" eb="70">
      <t>カイチク</t>
    </rPh>
    <rPh sb="70" eb="72">
      <t>コウシン</t>
    </rPh>
    <rPh sb="73" eb="74">
      <t>オコナ</t>
    </rPh>
    <rPh sb="81" eb="83">
      <t>トウシ</t>
    </rPh>
    <rPh sb="83" eb="84">
      <t>ガク</t>
    </rPh>
    <rPh sb="85" eb="87">
      <t>アッシュク</t>
    </rPh>
    <rPh sb="89" eb="91">
      <t>オスイ</t>
    </rPh>
    <rPh sb="91" eb="93">
      <t>ショリ</t>
    </rPh>
    <rPh sb="93" eb="95">
      <t>ゲンカ</t>
    </rPh>
    <rPh sb="96" eb="98">
      <t>アッシュク</t>
    </rPh>
    <rPh sb="99" eb="100">
      <t>ハカ</t>
    </rPh>
    <rPh sb="102" eb="104">
      <t>ケンゼン</t>
    </rPh>
    <rPh sb="105" eb="108">
      <t>ゲスイドウ</t>
    </rPh>
    <rPh sb="108" eb="110">
      <t>ケイエイ</t>
    </rPh>
    <rPh sb="111" eb="112">
      <t>ツト</t>
    </rPh>
    <phoneticPr fontId="4"/>
  </si>
  <si>
    <t>「有形固定資産減価償却率」は15.72％と低い値となっていますが、これは法適用4年目であり、減価償却累計額が少ないことに起因するもので、今後上昇していく見込みです。公共下水道事業は昭和51年度に着手し昭和60年度に供用を開始したため、法定耐用年数を経過した管渠がないことから「管渠老朽化率」は0％ですが、計画的な改築更新を実施し管路の長寿命化を図っていきます。令和2年度の「管渠改善率」については管路更生工事97.39m、管渠修繕工事23.1mを行った結果です。</t>
    <rPh sb="1" eb="3">
      <t>ユウケイ</t>
    </rPh>
    <rPh sb="3" eb="5">
      <t>コテイ</t>
    </rPh>
    <rPh sb="5" eb="7">
      <t>シサン</t>
    </rPh>
    <rPh sb="7" eb="9">
      <t>ゲンカ</t>
    </rPh>
    <rPh sb="9" eb="11">
      <t>ショウキャク</t>
    </rPh>
    <rPh sb="11" eb="12">
      <t>リツ</t>
    </rPh>
    <rPh sb="21" eb="22">
      <t>ヒク</t>
    </rPh>
    <rPh sb="23" eb="24">
      <t>アタイ</t>
    </rPh>
    <rPh sb="36" eb="37">
      <t>ホウ</t>
    </rPh>
    <rPh sb="37" eb="39">
      <t>テキヨウ</t>
    </rPh>
    <rPh sb="40" eb="42">
      <t>ネンメ</t>
    </rPh>
    <rPh sb="46" eb="48">
      <t>ゲンカ</t>
    </rPh>
    <rPh sb="48" eb="50">
      <t>ショウキャク</t>
    </rPh>
    <rPh sb="50" eb="52">
      <t>ルイケイ</t>
    </rPh>
    <rPh sb="52" eb="53">
      <t>ガク</t>
    </rPh>
    <rPh sb="54" eb="55">
      <t>スク</t>
    </rPh>
    <rPh sb="60" eb="62">
      <t>キイン</t>
    </rPh>
    <rPh sb="68" eb="70">
      <t>コンゴ</t>
    </rPh>
    <rPh sb="70" eb="72">
      <t>ジョウショウ</t>
    </rPh>
    <rPh sb="76" eb="78">
      <t>ミコ</t>
    </rPh>
    <rPh sb="82" eb="84">
      <t>コウキョウ</t>
    </rPh>
    <rPh sb="84" eb="87">
      <t>ゲスイドウ</t>
    </rPh>
    <rPh sb="87" eb="89">
      <t>ジギョウ</t>
    </rPh>
    <rPh sb="90" eb="92">
      <t>ショウワ</t>
    </rPh>
    <rPh sb="94" eb="96">
      <t>ネンド</t>
    </rPh>
    <rPh sb="97" eb="99">
      <t>チャクシュ</t>
    </rPh>
    <rPh sb="100" eb="102">
      <t>ショウワ</t>
    </rPh>
    <rPh sb="104" eb="106">
      <t>ネンド</t>
    </rPh>
    <rPh sb="107" eb="109">
      <t>キョウヨウ</t>
    </rPh>
    <rPh sb="110" eb="112">
      <t>カイシ</t>
    </rPh>
    <rPh sb="117" eb="119">
      <t>ホウテイ</t>
    </rPh>
    <rPh sb="119" eb="121">
      <t>タイヨウ</t>
    </rPh>
    <rPh sb="121" eb="123">
      <t>ネンスウ</t>
    </rPh>
    <rPh sb="124" eb="126">
      <t>ケイカ</t>
    </rPh>
    <rPh sb="128" eb="130">
      <t>カンキョ</t>
    </rPh>
    <rPh sb="138" eb="140">
      <t>カンキョ</t>
    </rPh>
    <rPh sb="140" eb="143">
      <t>ロウキュウカ</t>
    </rPh>
    <rPh sb="143" eb="144">
      <t>リツ</t>
    </rPh>
    <rPh sb="152" eb="155">
      <t>ケイカクテキ</t>
    </rPh>
    <rPh sb="156" eb="158">
      <t>カイチク</t>
    </rPh>
    <rPh sb="158" eb="160">
      <t>コウシン</t>
    </rPh>
    <rPh sb="161" eb="163">
      <t>ジッシ</t>
    </rPh>
    <rPh sb="164" eb="166">
      <t>カンロ</t>
    </rPh>
    <rPh sb="167" eb="171">
      <t>チョウジュミョウカ</t>
    </rPh>
    <rPh sb="172" eb="173">
      <t>ハカ</t>
    </rPh>
    <rPh sb="180" eb="182">
      <t>レイワ</t>
    </rPh>
    <rPh sb="183" eb="185">
      <t>ネンド</t>
    </rPh>
    <rPh sb="198" eb="200">
      <t>カンロ</t>
    </rPh>
    <rPh sb="200" eb="202">
      <t>コウセイ</t>
    </rPh>
    <rPh sb="202" eb="204">
      <t>コウジ</t>
    </rPh>
    <rPh sb="211" eb="213">
      <t>カンキョ</t>
    </rPh>
    <rPh sb="213" eb="215">
      <t>シュウゼン</t>
    </rPh>
    <rPh sb="215" eb="217">
      <t>コウジ</t>
    </rPh>
    <rPh sb="223" eb="224">
      <t>オコナ</t>
    </rPh>
    <rPh sb="226" eb="228">
      <t>ケッカ</t>
    </rPh>
    <phoneticPr fontId="4"/>
  </si>
  <si>
    <t>「流動比率」については29.94％と類似団体平均を大きく下回っています。これは流動負債のうち企業債償還金が多額であることに起因しています。企業債償還金は償還の推移により今後減少していく見込みです。また安定した経営を通じて流動資産である現金預金の増加に努め、類似団体平均に近い水準を目指します。「企業債残高対事業規模比率」については令和2年度に企業債残高のうち将来において一般会計繰入金を原資に償還する予定の額を控除して計上したため、令和元年度の値から大きく減少し類似団体平均を下回りました。今後も施設の改築更新財源等に企業債の借入が必要となりますので、将来における指標の予測値を参考に適切な借り入れに努めていきます。「経費回収率」「汚水処理原価」については類似団体平均に比べて良好な値を示しています。「施設利用率」については、令和元年度以前は長洲町浄化センターで処理する長洲処理区と玉名市岱明処理区の汚水のうち長洲処理区からの流入のみで算出した値ですが、令和2年度は玉名市岱明処理区からの流入水を含めた値となっているため令和元年度以前に比べて大きく増加していますが、類似団体平均には届いていません。</t>
    <rPh sb="1" eb="3">
      <t>リュウドウ</t>
    </rPh>
    <rPh sb="3" eb="5">
      <t>ヒリツ</t>
    </rPh>
    <rPh sb="18" eb="20">
      <t>ルイジ</t>
    </rPh>
    <rPh sb="20" eb="22">
      <t>ダンタイ</t>
    </rPh>
    <rPh sb="22" eb="24">
      <t>ヘイキン</t>
    </rPh>
    <rPh sb="25" eb="26">
      <t>オオ</t>
    </rPh>
    <rPh sb="28" eb="30">
      <t>シタマワ</t>
    </rPh>
    <rPh sb="39" eb="41">
      <t>リュウドウ</t>
    </rPh>
    <rPh sb="41" eb="43">
      <t>フサイ</t>
    </rPh>
    <rPh sb="46" eb="48">
      <t>キギョウ</t>
    </rPh>
    <rPh sb="48" eb="49">
      <t>サイ</t>
    </rPh>
    <rPh sb="49" eb="51">
      <t>ショウカン</t>
    </rPh>
    <rPh sb="51" eb="52">
      <t>キン</t>
    </rPh>
    <rPh sb="53" eb="55">
      <t>タガク</t>
    </rPh>
    <rPh sb="61" eb="63">
      <t>キイン</t>
    </rPh>
    <rPh sb="69" eb="71">
      <t>キギョウ</t>
    </rPh>
    <rPh sb="71" eb="72">
      <t>サイ</t>
    </rPh>
    <rPh sb="72" eb="74">
      <t>ショウカン</t>
    </rPh>
    <rPh sb="74" eb="75">
      <t>キン</t>
    </rPh>
    <rPh sb="76" eb="78">
      <t>ショウカン</t>
    </rPh>
    <rPh sb="79" eb="81">
      <t>スイイ</t>
    </rPh>
    <rPh sb="84" eb="86">
      <t>コンゴ</t>
    </rPh>
    <rPh sb="86" eb="88">
      <t>ゲンショウ</t>
    </rPh>
    <rPh sb="92" eb="94">
      <t>ミコ</t>
    </rPh>
    <rPh sb="100" eb="102">
      <t>アンテイ</t>
    </rPh>
    <rPh sb="104" eb="106">
      <t>ケイエイ</t>
    </rPh>
    <rPh sb="107" eb="108">
      <t>ツウ</t>
    </rPh>
    <rPh sb="110" eb="112">
      <t>リュウドウ</t>
    </rPh>
    <rPh sb="112" eb="114">
      <t>シサン</t>
    </rPh>
    <rPh sb="117" eb="119">
      <t>ゲンキン</t>
    </rPh>
    <rPh sb="119" eb="121">
      <t>ヨキン</t>
    </rPh>
    <rPh sb="122" eb="124">
      <t>ゾウカ</t>
    </rPh>
    <rPh sb="125" eb="126">
      <t>ツト</t>
    </rPh>
    <rPh sb="147" eb="149">
      <t>キギョウ</t>
    </rPh>
    <rPh sb="149" eb="150">
      <t>サイ</t>
    </rPh>
    <rPh sb="150" eb="152">
      <t>ザンダカ</t>
    </rPh>
    <rPh sb="152" eb="153">
      <t>タイ</t>
    </rPh>
    <rPh sb="153" eb="155">
      <t>ジギョウ</t>
    </rPh>
    <rPh sb="155" eb="157">
      <t>キボ</t>
    </rPh>
    <rPh sb="157" eb="159">
      <t>ヒリツ</t>
    </rPh>
    <rPh sb="165" eb="167">
      <t>レイワ</t>
    </rPh>
    <rPh sb="169" eb="170">
      <t>ド</t>
    </rPh>
    <rPh sb="238" eb="240">
      <t>シタマワ</t>
    </rPh>
    <rPh sb="245" eb="247">
      <t>コンゴ</t>
    </rPh>
    <rPh sb="259" eb="261">
      <t>キギョウ</t>
    </rPh>
    <rPh sb="261" eb="262">
      <t>サイ</t>
    </rPh>
    <rPh sb="263" eb="264">
      <t>カ</t>
    </rPh>
    <rPh sb="264" eb="265">
      <t>イ</t>
    </rPh>
    <rPh sb="266" eb="268">
      <t>ヒツヨウ</t>
    </rPh>
    <rPh sb="276" eb="278">
      <t>ショウライ</t>
    </rPh>
    <rPh sb="282" eb="284">
      <t>シヒョウ</t>
    </rPh>
    <rPh sb="285" eb="287">
      <t>ヨソク</t>
    </rPh>
    <rPh sb="287" eb="288">
      <t>チ</t>
    </rPh>
    <rPh sb="289" eb="291">
      <t>サンコウ</t>
    </rPh>
    <rPh sb="292" eb="294">
      <t>テキセツ</t>
    </rPh>
    <rPh sb="295" eb="296">
      <t>カ</t>
    </rPh>
    <rPh sb="297" eb="298">
      <t>イ</t>
    </rPh>
    <rPh sb="300" eb="301">
      <t>ツト</t>
    </rPh>
    <rPh sb="309" eb="311">
      <t>ケイヒ</t>
    </rPh>
    <rPh sb="311" eb="313">
      <t>カイシュウ</t>
    </rPh>
    <rPh sb="313" eb="314">
      <t>リツ</t>
    </rPh>
    <rPh sb="316" eb="318">
      <t>オスイ</t>
    </rPh>
    <rPh sb="318" eb="320">
      <t>ショリ</t>
    </rPh>
    <rPh sb="320" eb="322">
      <t>ゲンカ</t>
    </rPh>
    <rPh sb="328" eb="330">
      <t>ルイジ</t>
    </rPh>
    <rPh sb="330" eb="332">
      <t>ダンタイ</t>
    </rPh>
    <rPh sb="332" eb="334">
      <t>ヘイキン</t>
    </rPh>
    <rPh sb="335" eb="336">
      <t>クラ</t>
    </rPh>
    <rPh sb="338" eb="340">
      <t>リョウコウ</t>
    </rPh>
    <rPh sb="341" eb="342">
      <t>アタイ</t>
    </rPh>
    <rPh sb="343" eb="344">
      <t>シメ</t>
    </rPh>
    <rPh sb="351" eb="353">
      <t>シセツ</t>
    </rPh>
    <rPh sb="353" eb="355">
      <t>リヨウ</t>
    </rPh>
    <rPh sb="355" eb="356">
      <t>リツ</t>
    </rPh>
    <rPh sb="430" eb="432">
      <t>ネンド</t>
    </rPh>
    <rPh sb="448" eb="449">
      <t>フク</t>
    </rPh>
    <rPh sb="451" eb="452">
      <t>アタイ</t>
    </rPh>
    <rPh sb="460" eb="462">
      <t>レイワ</t>
    </rPh>
    <rPh sb="462" eb="463">
      <t>ガン</t>
    </rPh>
    <rPh sb="463" eb="465">
      <t>ネンド</t>
    </rPh>
    <rPh sb="465" eb="467">
      <t>イゼン</t>
    </rPh>
    <rPh sb="468" eb="469">
      <t>クラ</t>
    </rPh>
    <rPh sb="471" eb="472">
      <t>オオ</t>
    </rPh>
    <rPh sb="474" eb="476">
      <t>ゾウカ</t>
    </rPh>
    <rPh sb="483" eb="485">
      <t>ルイジ</t>
    </rPh>
    <rPh sb="485" eb="487">
      <t>ダンタイ</t>
    </rPh>
    <rPh sb="487" eb="489">
      <t>ヘイキン</t>
    </rPh>
    <rPh sb="491" eb="492">
      <t>トド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</si>
</sst>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0.06</c:v>
                </c:pt>
                <c:pt idx="2" formatCode="#,##0.00;&quot;△&quot;#,##0.00">
                  <c:v>0</c:v>
                </c:pt>
                <c:pt idx="3">
                  <c:v>0.51</c:v>
                </c:pt>
                <c:pt idx="4">
                  <c:v>0.08</c:v>
                </c:pt>
              </c:numCache>
            </c:numRef>
          </c:val>
          <c:extLst>
            <c:ext xmlns:c16="http://schemas.microsoft.com/office/drawing/2014/chart" uri="{C3380CC4-5D6E-409C-BE32-E72D297353CC}">
              <c16:uniqueId val="{00000000-7D87-4634-BFF3-305B5900681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0.23</c:v>
                </c:pt>
                <c:pt idx="2">
                  <c:v>0.21</c:v>
                </c:pt>
                <c:pt idx="3">
                  <c:v>0.17</c:v>
                </c:pt>
                <c:pt idx="4">
                  <c:v>0.15</c:v>
                </c:pt>
              </c:numCache>
            </c:numRef>
          </c:val>
          <c:smooth val="0"/>
          <c:extLst>
            <c:ext xmlns:c16="http://schemas.microsoft.com/office/drawing/2014/chart" uri="{C3380CC4-5D6E-409C-BE32-E72D297353CC}">
              <c16:uniqueId val="{00000001-7D87-4634-BFF3-305B5900681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26.31</c:v>
                </c:pt>
                <c:pt idx="2">
                  <c:v>25.72</c:v>
                </c:pt>
                <c:pt idx="3">
                  <c:v>24.62</c:v>
                </c:pt>
                <c:pt idx="4">
                  <c:v>49.22</c:v>
                </c:pt>
              </c:numCache>
            </c:numRef>
          </c:val>
          <c:extLst>
            <c:ext xmlns:c16="http://schemas.microsoft.com/office/drawing/2014/chart" uri="{C3380CC4-5D6E-409C-BE32-E72D297353CC}">
              <c16:uniqueId val="{00000000-4243-4545-8B06-5345D0A091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58.4</c:v>
                </c:pt>
                <c:pt idx="2">
                  <c:v>58</c:v>
                </c:pt>
                <c:pt idx="3">
                  <c:v>57.42</c:v>
                </c:pt>
                <c:pt idx="4">
                  <c:v>56.72</c:v>
                </c:pt>
              </c:numCache>
            </c:numRef>
          </c:val>
          <c:smooth val="0"/>
          <c:extLst>
            <c:ext xmlns:c16="http://schemas.microsoft.com/office/drawing/2014/chart" uri="{C3380CC4-5D6E-409C-BE32-E72D297353CC}">
              <c16:uniqueId val="{00000001-4243-4545-8B06-5345D0A091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90.51</c:v>
                </c:pt>
                <c:pt idx="2">
                  <c:v>91.06</c:v>
                </c:pt>
                <c:pt idx="3">
                  <c:v>91.58</c:v>
                </c:pt>
                <c:pt idx="4">
                  <c:v>92.07</c:v>
                </c:pt>
              </c:numCache>
            </c:numRef>
          </c:val>
          <c:extLst>
            <c:ext xmlns:c16="http://schemas.microsoft.com/office/drawing/2014/chart" uri="{C3380CC4-5D6E-409C-BE32-E72D297353CC}">
              <c16:uniqueId val="{00000000-C096-4529-BBA3-06CC56D66B4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89.68</c:v>
                </c:pt>
                <c:pt idx="2">
                  <c:v>89.79</c:v>
                </c:pt>
                <c:pt idx="3">
                  <c:v>90.42</c:v>
                </c:pt>
                <c:pt idx="4">
                  <c:v>90.72</c:v>
                </c:pt>
              </c:numCache>
            </c:numRef>
          </c:val>
          <c:smooth val="0"/>
          <c:extLst>
            <c:ext xmlns:c16="http://schemas.microsoft.com/office/drawing/2014/chart" uri="{C3380CC4-5D6E-409C-BE32-E72D297353CC}">
              <c16:uniqueId val="{00000001-C096-4529-BBA3-06CC56D66B4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102.86</c:v>
                </c:pt>
                <c:pt idx="2">
                  <c:v>105.43</c:v>
                </c:pt>
                <c:pt idx="3">
                  <c:v>106.06</c:v>
                </c:pt>
                <c:pt idx="4">
                  <c:v>107.19</c:v>
                </c:pt>
              </c:numCache>
            </c:numRef>
          </c:val>
          <c:extLst>
            <c:ext xmlns:c16="http://schemas.microsoft.com/office/drawing/2014/chart" uri="{C3380CC4-5D6E-409C-BE32-E72D297353CC}">
              <c16:uniqueId val="{00000000-95D7-4656-881A-6D920E98E2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105.53</c:v>
                </c:pt>
                <c:pt idx="2">
                  <c:v>105.06</c:v>
                </c:pt>
                <c:pt idx="3">
                  <c:v>106.81</c:v>
                </c:pt>
                <c:pt idx="4">
                  <c:v>106.5</c:v>
                </c:pt>
              </c:numCache>
            </c:numRef>
          </c:val>
          <c:smooth val="0"/>
          <c:extLst>
            <c:ext xmlns:c16="http://schemas.microsoft.com/office/drawing/2014/chart" uri="{C3380CC4-5D6E-409C-BE32-E72D297353CC}">
              <c16:uniqueId val="{00000001-95D7-4656-881A-6D920E98E2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4.53</c:v>
                </c:pt>
                <c:pt idx="2">
                  <c:v>8.08</c:v>
                </c:pt>
                <c:pt idx="3">
                  <c:v>11.9</c:v>
                </c:pt>
                <c:pt idx="4">
                  <c:v>15.72</c:v>
                </c:pt>
              </c:numCache>
            </c:numRef>
          </c:val>
          <c:extLst>
            <c:ext xmlns:c16="http://schemas.microsoft.com/office/drawing/2014/chart" uri="{C3380CC4-5D6E-409C-BE32-E72D297353CC}">
              <c16:uniqueId val="{00000000-F591-4968-BF23-5F82BA8D22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29.5</c:v>
                </c:pt>
                <c:pt idx="2">
                  <c:v>30.6</c:v>
                </c:pt>
                <c:pt idx="3">
                  <c:v>29.23</c:v>
                </c:pt>
                <c:pt idx="4">
                  <c:v>20.78</c:v>
                </c:pt>
              </c:numCache>
            </c:numRef>
          </c:val>
          <c:smooth val="0"/>
          <c:extLst>
            <c:ext xmlns:c16="http://schemas.microsoft.com/office/drawing/2014/chart" uri="{C3380CC4-5D6E-409C-BE32-E72D297353CC}">
              <c16:uniqueId val="{00000001-F591-4968-BF23-5F82BA8D22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B91-4F79-B10F-341352738C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1.92</c:v>
                </c:pt>
                <c:pt idx="2">
                  <c:v>1.83</c:v>
                </c:pt>
                <c:pt idx="3">
                  <c:v>1.37</c:v>
                </c:pt>
                <c:pt idx="4">
                  <c:v>1.34</c:v>
                </c:pt>
              </c:numCache>
            </c:numRef>
          </c:val>
          <c:smooth val="0"/>
          <c:extLst>
            <c:ext xmlns:c16="http://schemas.microsoft.com/office/drawing/2014/chart" uri="{C3380CC4-5D6E-409C-BE32-E72D297353CC}">
              <c16:uniqueId val="{00000001-2B91-4F79-B10F-341352738C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EA8-4B92-9B89-83E3F27EDB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39.08</c:v>
                </c:pt>
                <c:pt idx="2">
                  <c:v>41.56</c:v>
                </c:pt>
                <c:pt idx="3">
                  <c:v>34.4</c:v>
                </c:pt>
                <c:pt idx="4">
                  <c:v>18.36</c:v>
                </c:pt>
              </c:numCache>
            </c:numRef>
          </c:val>
          <c:smooth val="0"/>
          <c:extLst>
            <c:ext xmlns:c16="http://schemas.microsoft.com/office/drawing/2014/chart" uri="{C3380CC4-5D6E-409C-BE32-E72D297353CC}">
              <c16:uniqueId val="{00000001-9EA8-4B92-9B89-83E3F27EDB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38.22</c:v>
                </c:pt>
                <c:pt idx="2">
                  <c:v>38.36</c:v>
                </c:pt>
                <c:pt idx="3">
                  <c:v>25.86</c:v>
                </c:pt>
                <c:pt idx="4">
                  <c:v>29.94</c:v>
                </c:pt>
              </c:numCache>
            </c:numRef>
          </c:val>
          <c:extLst>
            <c:ext xmlns:c16="http://schemas.microsoft.com/office/drawing/2014/chart" uri="{C3380CC4-5D6E-409C-BE32-E72D297353CC}">
              <c16:uniqueId val="{00000000-079B-42FB-BB03-B1B5244A041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81.33</c:v>
                </c:pt>
                <c:pt idx="2">
                  <c:v>80.81</c:v>
                </c:pt>
                <c:pt idx="3">
                  <c:v>68.17</c:v>
                </c:pt>
                <c:pt idx="4">
                  <c:v>55.6</c:v>
                </c:pt>
              </c:numCache>
            </c:numRef>
          </c:val>
          <c:smooth val="0"/>
          <c:extLst>
            <c:ext xmlns:c16="http://schemas.microsoft.com/office/drawing/2014/chart" uri="{C3380CC4-5D6E-409C-BE32-E72D297353CC}">
              <c16:uniqueId val="{00000001-079B-42FB-BB03-B1B5244A041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1994.85</c:v>
                </c:pt>
                <c:pt idx="2">
                  <c:v>1872.77</c:v>
                </c:pt>
                <c:pt idx="3">
                  <c:v>1757.85</c:v>
                </c:pt>
                <c:pt idx="4">
                  <c:v>733.94</c:v>
                </c:pt>
              </c:numCache>
            </c:numRef>
          </c:val>
          <c:extLst>
            <c:ext xmlns:c16="http://schemas.microsoft.com/office/drawing/2014/chart" uri="{C3380CC4-5D6E-409C-BE32-E72D297353CC}">
              <c16:uniqueId val="{00000000-252E-4D0D-AA60-22AF2DA2797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799.11</c:v>
                </c:pt>
                <c:pt idx="2">
                  <c:v>768.62</c:v>
                </c:pt>
                <c:pt idx="3">
                  <c:v>789.44</c:v>
                </c:pt>
                <c:pt idx="4">
                  <c:v>789.08</c:v>
                </c:pt>
              </c:numCache>
            </c:numRef>
          </c:val>
          <c:smooth val="0"/>
          <c:extLst>
            <c:ext xmlns:c16="http://schemas.microsoft.com/office/drawing/2014/chart" uri="{C3380CC4-5D6E-409C-BE32-E72D297353CC}">
              <c16:uniqueId val="{00000001-252E-4D0D-AA60-22AF2DA2797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112.12</c:v>
                </c:pt>
                <c:pt idx="2">
                  <c:v>123.26</c:v>
                </c:pt>
                <c:pt idx="3">
                  <c:v>126.82</c:v>
                </c:pt>
                <c:pt idx="4">
                  <c:v>133.12</c:v>
                </c:pt>
              </c:numCache>
            </c:numRef>
          </c:val>
          <c:extLst>
            <c:ext xmlns:c16="http://schemas.microsoft.com/office/drawing/2014/chart" uri="{C3380CC4-5D6E-409C-BE32-E72D297353CC}">
              <c16:uniqueId val="{00000000-DAAA-476F-BBA1-54104E35F98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87.69</c:v>
                </c:pt>
                <c:pt idx="2">
                  <c:v>88.06</c:v>
                </c:pt>
                <c:pt idx="3">
                  <c:v>87.29</c:v>
                </c:pt>
                <c:pt idx="4">
                  <c:v>88.25</c:v>
                </c:pt>
              </c:numCache>
            </c:numRef>
          </c:val>
          <c:smooth val="0"/>
          <c:extLst>
            <c:ext xmlns:c16="http://schemas.microsoft.com/office/drawing/2014/chart" uri="{C3380CC4-5D6E-409C-BE32-E72D297353CC}">
              <c16:uniqueId val="{00000001-DAAA-476F-BBA1-54104E35F98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155.97</c:v>
                </c:pt>
                <c:pt idx="2">
                  <c:v>142.28</c:v>
                </c:pt>
                <c:pt idx="3">
                  <c:v>137.96</c:v>
                </c:pt>
                <c:pt idx="4">
                  <c:v>130.38999999999999</c:v>
                </c:pt>
              </c:numCache>
            </c:numRef>
          </c:val>
          <c:extLst>
            <c:ext xmlns:c16="http://schemas.microsoft.com/office/drawing/2014/chart" uri="{C3380CC4-5D6E-409C-BE32-E72D297353CC}">
              <c16:uniqueId val="{00000000-C294-408A-8919-E98221E30B6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180.07</c:v>
                </c:pt>
                <c:pt idx="2">
                  <c:v>179.32</c:v>
                </c:pt>
                <c:pt idx="3">
                  <c:v>176.67</c:v>
                </c:pt>
                <c:pt idx="4">
                  <c:v>176.37</c:v>
                </c:pt>
              </c:numCache>
            </c:numRef>
          </c:val>
          <c:smooth val="0"/>
          <c:extLst>
            <c:ext xmlns:c16="http://schemas.microsoft.com/office/drawing/2014/chart" uri="{C3380CC4-5D6E-409C-BE32-E72D297353CC}">
              <c16:uniqueId val="{00000001-C294-408A-8919-E98221E30B6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長洲町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15905</v>
      </c>
      <c r="AM8" s="69"/>
      <c r="AN8" s="69"/>
      <c r="AO8" s="69"/>
      <c r="AP8" s="69"/>
      <c r="AQ8" s="69"/>
      <c r="AR8" s="69"/>
      <c r="AS8" s="69"/>
      <c r="AT8" s="68">
        <f>データ!T6</f>
        <v>19.440000000000001</v>
      </c>
      <c r="AU8" s="68"/>
      <c r="AV8" s="68"/>
      <c r="AW8" s="68"/>
      <c r="AX8" s="68"/>
      <c r="AY8" s="68"/>
      <c r="AZ8" s="68"/>
      <c r="BA8" s="68"/>
      <c r="BB8" s="68">
        <f>データ!U6</f>
        <v>818.16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58.72</v>
      </c>
      <c r="J10" s="68"/>
      <c r="K10" s="68"/>
      <c r="L10" s="68"/>
      <c r="M10" s="68"/>
      <c r="N10" s="68"/>
      <c r="O10" s="68"/>
      <c r="P10" s="68">
        <f>データ!P6</f>
        <v>96.14</v>
      </c>
      <c r="Q10" s="68"/>
      <c r="R10" s="68"/>
      <c r="S10" s="68"/>
      <c r="T10" s="68"/>
      <c r="U10" s="68"/>
      <c r="V10" s="68"/>
      <c r="W10" s="68">
        <f>データ!Q6</f>
        <v>93.05</v>
      </c>
      <c r="X10" s="68"/>
      <c r="Y10" s="68"/>
      <c r="Z10" s="68"/>
      <c r="AA10" s="68"/>
      <c r="AB10" s="68"/>
      <c r="AC10" s="68"/>
      <c r="AD10" s="69">
        <f>データ!R6</f>
        <v>3517</v>
      </c>
      <c r="AE10" s="69"/>
      <c r="AF10" s="69"/>
      <c r="AG10" s="69"/>
      <c r="AH10" s="69"/>
      <c r="AI10" s="69"/>
      <c r="AJ10" s="69"/>
      <c r="AK10" s="2"/>
      <c r="AL10" s="69">
        <f>データ!V6</f>
        <v>15229</v>
      </c>
      <c r="AM10" s="69"/>
      <c r="AN10" s="69"/>
      <c r="AO10" s="69"/>
      <c r="AP10" s="69"/>
      <c r="AQ10" s="69"/>
      <c r="AR10" s="69"/>
      <c r="AS10" s="69"/>
      <c r="AT10" s="68">
        <f>データ!W6</f>
        <v>5.21</v>
      </c>
      <c r="AU10" s="68"/>
      <c r="AV10" s="68"/>
      <c r="AW10" s="68"/>
      <c r="AX10" s="68"/>
      <c r="AY10" s="68"/>
      <c r="AZ10" s="68"/>
      <c r="BA10" s="68"/>
      <c r="BB10" s="68">
        <f>データ!X6</f>
        <v>2923.03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O3DQ4V8jQjMHQZlym4fEXpYrVO8cnlwemQrZ9KlrqPbDTOqqZSRzo/F+4uUsc/ZyQ7Lp8XZVoYfwHrXh7+c3w==" saltValue="qv3OIk4sBeRNADO3aFkxv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433683</v>
      </c>
      <c r="D6" s="33">
        <f t="shared" si="3"/>
        <v>46</v>
      </c>
      <c r="E6" s="33">
        <f t="shared" si="3"/>
        <v>17</v>
      </c>
      <c r="F6" s="33">
        <f t="shared" si="3"/>
        <v>1</v>
      </c>
      <c r="G6" s="33">
        <f t="shared" si="3"/>
        <v>0</v>
      </c>
      <c r="H6" s="33" t="str">
        <f t="shared" si="3"/>
        <v>熊本県　長洲町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58.72</v>
      </c>
      <c r="P6" s="34">
        <f t="shared" si="3"/>
        <v>96.14</v>
      </c>
      <c r="Q6" s="34">
        <f t="shared" si="3"/>
        <v>93.05</v>
      </c>
      <c r="R6" s="34">
        <f t="shared" si="3"/>
        <v>3517</v>
      </c>
      <c r="S6" s="34">
        <f t="shared" si="3"/>
        <v>15905</v>
      </c>
      <c r="T6" s="34">
        <f t="shared" si="3"/>
        <v>19.440000000000001</v>
      </c>
      <c r="U6" s="34">
        <f t="shared" si="3"/>
        <v>818.16</v>
      </c>
      <c r="V6" s="34">
        <f t="shared" si="3"/>
        <v>15229</v>
      </c>
      <c r="W6" s="34">
        <f t="shared" si="3"/>
        <v>5.21</v>
      </c>
      <c r="X6" s="34">
        <f t="shared" si="3"/>
        <v>2923.03</v>
      </c>
      <c r="Y6" s="35" t="str">
        <f>IF(Y7="",NA(),Y7)</f>
        <v>-</v>
      </c>
      <c r="Z6" s="35">
        <f t="shared" ref="Z6:AH6" si="4">IF(Z7="",NA(),Z7)</f>
        <v>102.86</v>
      </c>
      <c r="AA6" s="35">
        <f t="shared" si="4"/>
        <v>105.43</v>
      </c>
      <c r="AB6" s="35">
        <f t="shared" si="4"/>
        <v>106.06</v>
      </c>
      <c r="AC6" s="35">
        <f t="shared" si="4"/>
        <v>107.19</v>
      </c>
      <c r="AD6" s="35" t="str">
        <f t="shared" si="4"/>
        <v>-</v>
      </c>
      <c r="AE6" s="35">
        <f t="shared" si="4"/>
        <v>105.53</v>
      </c>
      <c r="AF6" s="35">
        <f t="shared" si="4"/>
        <v>105.06</v>
      </c>
      <c r="AG6" s="35">
        <f t="shared" si="4"/>
        <v>106.81</v>
      </c>
      <c r="AH6" s="35">
        <f t="shared" si="4"/>
        <v>106.5</v>
      </c>
      <c r="AI6" s="34" t="str">
        <f>IF(AI7="","",IF(AI7="-","【-】","【"&amp;SUBSTITUTE(TEXT(AI7,"#,##0.00"),"-","△")&amp;"】"))</f>
        <v>【106.67】</v>
      </c>
      <c r="AJ6" s="35" t="str">
        <f>IF(AJ7="",NA(),AJ7)</f>
        <v>-</v>
      </c>
      <c r="AK6" s="34">
        <f t="shared" ref="AK6:AS6" si="5">IF(AK7="",NA(),AK7)</f>
        <v>0</v>
      </c>
      <c r="AL6" s="34">
        <f t="shared" si="5"/>
        <v>0</v>
      </c>
      <c r="AM6" s="34">
        <f t="shared" si="5"/>
        <v>0</v>
      </c>
      <c r="AN6" s="34">
        <f t="shared" si="5"/>
        <v>0</v>
      </c>
      <c r="AO6" s="35" t="str">
        <f t="shared" si="5"/>
        <v>-</v>
      </c>
      <c r="AP6" s="35">
        <f t="shared" si="5"/>
        <v>39.08</v>
      </c>
      <c r="AQ6" s="35">
        <f t="shared" si="5"/>
        <v>41.56</v>
      </c>
      <c r="AR6" s="35">
        <f t="shared" si="5"/>
        <v>34.4</v>
      </c>
      <c r="AS6" s="35">
        <f t="shared" si="5"/>
        <v>18.36</v>
      </c>
      <c r="AT6" s="34" t="str">
        <f>IF(AT7="","",IF(AT7="-","【-】","【"&amp;SUBSTITUTE(TEXT(AT7,"#,##0.00"),"-","△")&amp;"】"))</f>
        <v>【3.64】</v>
      </c>
      <c r="AU6" s="35" t="str">
        <f>IF(AU7="",NA(),AU7)</f>
        <v>-</v>
      </c>
      <c r="AV6" s="35">
        <f t="shared" ref="AV6:BD6" si="6">IF(AV7="",NA(),AV7)</f>
        <v>38.22</v>
      </c>
      <c r="AW6" s="35">
        <f t="shared" si="6"/>
        <v>38.36</v>
      </c>
      <c r="AX6" s="35">
        <f t="shared" si="6"/>
        <v>25.86</v>
      </c>
      <c r="AY6" s="35">
        <f t="shared" si="6"/>
        <v>29.94</v>
      </c>
      <c r="AZ6" s="35" t="str">
        <f t="shared" si="6"/>
        <v>-</v>
      </c>
      <c r="BA6" s="35">
        <f t="shared" si="6"/>
        <v>81.33</v>
      </c>
      <c r="BB6" s="35">
        <f t="shared" si="6"/>
        <v>80.81</v>
      </c>
      <c r="BC6" s="35">
        <f t="shared" si="6"/>
        <v>68.17</v>
      </c>
      <c r="BD6" s="35">
        <f t="shared" si="6"/>
        <v>55.6</v>
      </c>
      <c r="BE6" s="34" t="str">
        <f>IF(BE7="","",IF(BE7="-","【-】","【"&amp;SUBSTITUTE(TEXT(BE7,"#,##0.00"),"-","△")&amp;"】"))</f>
        <v>【67.52】</v>
      </c>
      <c r="BF6" s="35" t="str">
        <f>IF(BF7="",NA(),BF7)</f>
        <v>-</v>
      </c>
      <c r="BG6" s="35">
        <f t="shared" ref="BG6:BO6" si="7">IF(BG7="",NA(),BG7)</f>
        <v>1994.85</v>
      </c>
      <c r="BH6" s="35">
        <f t="shared" si="7"/>
        <v>1872.77</v>
      </c>
      <c r="BI6" s="35">
        <f t="shared" si="7"/>
        <v>1757.85</v>
      </c>
      <c r="BJ6" s="35">
        <f t="shared" si="7"/>
        <v>733.94</v>
      </c>
      <c r="BK6" s="35" t="str">
        <f t="shared" si="7"/>
        <v>-</v>
      </c>
      <c r="BL6" s="35">
        <f t="shared" si="7"/>
        <v>799.11</v>
      </c>
      <c r="BM6" s="35">
        <f t="shared" si="7"/>
        <v>768.62</v>
      </c>
      <c r="BN6" s="35">
        <f t="shared" si="7"/>
        <v>789.44</v>
      </c>
      <c r="BO6" s="35">
        <f t="shared" si="7"/>
        <v>789.08</v>
      </c>
      <c r="BP6" s="34" t="str">
        <f>IF(BP7="","",IF(BP7="-","【-】","【"&amp;SUBSTITUTE(TEXT(BP7,"#,##0.00"),"-","△")&amp;"】"))</f>
        <v>【705.21】</v>
      </c>
      <c r="BQ6" s="35" t="str">
        <f>IF(BQ7="",NA(),BQ7)</f>
        <v>-</v>
      </c>
      <c r="BR6" s="35">
        <f t="shared" ref="BR6:BZ6" si="8">IF(BR7="",NA(),BR7)</f>
        <v>112.12</v>
      </c>
      <c r="BS6" s="35">
        <f t="shared" si="8"/>
        <v>123.26</v>
      </c>
      <c r="BT6" s="35">
        <f t="shared" si="8"/>
        <v>126.82</v>
      </c>
      <c r="BU6" s="35">
        <f t="shared" si="8"/>
        <v>133.12</v>
      </c>
      <c r="BV6" s="35" t="str">
        <f t="shared" si="8"/>
        <v>-</v>
      </c>
      <c r="BW6" s="35">
        <f t="shared" si="8"/>
        <v>87.69</v>
      </c>
      <c r="BX6" s="35">
        <f t="shared" si="8"/>
        <v>88.06</v>
      </c>
      <c r="BY6" s="35">
        <f t="shared" si="8"/>
        <v>87.29</v>
      </c>
      <c r="BZ6" s="35">
        <f t="shared" si="8"/>
        <v>88.25</v>
      </c>
      <c r="CA6" s="34" t="str">
        <f>IF(CA7="","",IF(CA7="-","【-】","【"&amp;SUBSTITUTE(TEXT(CA7,"#,##0.00"),"-","△")&amp;"】"))</f>
        <v>【98.96】</v>
      </c>
      <c r="CB6" s="35" t="str">
        <f>IF(CB7="",NA(),CB7)</f>
        <v>-</v>
      </c>
      <c r="CC6" s="35">
        <f t="shared" ref="CC6:CK6" si="9">IF(CC7="",NA(),CC7)</f>
        <v>155.97</v>
      </c>
      <c r="CD6" s="35">
        <f t="shared" si="9"/>
        <v>142.28</v>
      </c>
      <c r="CE6" s="35">
        <f t="shared" si="9"/>
        <v>137.96</v>
      </c>
      <c r="CF6" s="35">
        <f t="shared" si="9"/>
        <v>130.38999999999999</v>
      </c>
      <c r="CG6" s="35" t="str">
        <f t="shared" si="9"/>
        <v>-</v>
      </c>
      <c r="CH6" s="35">
        <f t="shared" si="9"/>
        <v>180.07</v>
      </c>
      <c r="CI6" s="35">
        <f t="shared" si="9"/>
        <v>179.32</v>
      </c>
      <c r="CJ6" s="35">
        <f t="shared" si="9"/>
        <v>176.67</v>
      </c>
      <c r="CK6" s="35">
        <f t="shared" si="9"/>
        <v>176.37</v>
      </c>
      <c r="CL6" s="34" t="str">
        <f>IF(CL7="","",IF(CL7="-","【-】","【"&amp;SUBSTITUTE(TEXT(CL7,"#,##0.00"),"-","△")&amp;"】"))</f>
        <v>【134.52】</v>
      </c>
      <c r="CM6" s="35" t="str">
        <f>IF(CM7="",NA(),CM7)</f>
        <v>-</v>
      </c>
      <c r="CN6" s="35">
        <f t="shared" ref="CN6:CV6" si="10">IF(CN7="",NA(),CN7)</f>
        <v>26.31</v>
      </c>
      <c r="CO6" s="35">
        <f t="shared" si="10"/>
        <v>25.72</v>
      </c>
      <c r="CP6" s="35">
        <f t="shared" si="10"/>
        <v>24.62</v>
      </c>
      <c r="CQ6" s="35">
        <f t="shared" si="10"/>
        <v>49.22</v>
      </c>
      <c r="CR6" s="35" t="str">
        <f t="shared" si="10"/>
        <v>-</v>
      </c>
      <c r="CS6" s="35">
        <f t="shared" si="10"/>
        <v>58.4</v>
      </c>
      <c r="CT6" s="35">
        <f t="shared" si="10"/>
        <v>58</v>
      </c>
      <c r="CU6" s="35">
        <f t="shared" si="10"/>
        <v>57.42</v>
      </c>
      <c r="CV6" s="35">
        <f t="shared" si="10"/>
        <v>56.72</v>
      </c>
      <c r="CW6" s="34" t="str">
        <f>IF(CW7="","",IF(CW7="-","【-】","【"&amp;SUBSTITUTE(TEXT(CW7,"#,##0.00"),"-","△")&amp;"】"))</f>
        <v>【59.57】</v>
      </c>
      <c r="CX6" s="35" t="str">
        <f>IF(CX7="",NA(),CX7)</f>
        <v>-</v>
      </c>
      <c r="CY6" s="35">
        <f t="shared" ref="CY6:DG6" si="11">IF(CY7="",NA(),CY7)</f>
        <v>90.51</v>
      </c>
      <c r="CZ6" s="35">
        <f t="shared" si="11"/>
        <v>91.06</v>
      </c>
      <c r="DA6" s="35">
        <f t="shared" si="11"/>
        <v>91.58</v>
      </c>
      <c r="DB6" s="35">
        <f t="shared" si="11"/>
        <v>92.07</v>
      </c>
      <c r="DC6" s="35" t="str">
        <f t="shared" si="11"/>
        <v>-</v>
      </c>
      <c r="DD6" s="35">
        <f t="shared" si="11"/>
        <v>89.68</v>
      </c>
      <c r="DE6" s="35">
        <f t="shared" si="11"/>
        <v>89.79</v>
      </c>
      <c r="DF6" s="35">
        <f t="shared" si="11"/>
        <v>90.42</v>
      </c>
      <c r="DG6" s="35">
        <f t="shared" si="11"/>
        <v>90.72</v>
      </c>
      <c r="DH6" s="34" t="str">
        <f>IF(DH7="","",IF(DH7="-","【-】","【"&amp;SUBSTITUTE(TEXT(DH7,"#,##0.00"),"-","△")&amp;"】"))</f>
        <v>【95.57】</v>
      </c>
      <c r="DI6" s="35" t="str">
        <f>IF(DI7="",NA(),DI7)</f>
        <v>-</v>
      </c>
      <c r="DJ6" s="35">
        <f t="shared" ref="DJ6:DR6" si="12">IF(DJ7="",NA(),DJ7)</f>
        <v>4.53</v>
      </c>
      <c r="DK6" s="35">
        <f t="shared" si="12"/>
        <v>8.08</v>
      </c>
      <c r="DL6" s="35">
        <f t="shared" si="12"/>
        <v>11.9</v>
      </c>
      <c r="DM6" s="35">
        <f t="shared" si="12"/>
        <v>15.72</v>
      </c>
      <c r="DN6" s="35" t="str">
        <f t="shared" si="12"/>
        <v>-</v>
      </c>
      <c r="DO6" s="35">
        <f t="shared" si="12"/>
        <v>29.5</v>
      </c>
      <c r="DP6" s="35">
        <f t="shared" si="12"/>
        <v>30.6</v>
      </c>
      <c r="DQ6" s="35">
        <f t="shared" si="12"/>
        <v>29.23</v>
      </c>
      <c r="DR6" s="35">
        <f t="shared" si="12"/>
        <v>20.78</v>
      </c>
      <c r="DS6" s="34" t="str">
        <f>IF(DS7="","",IF(DS7="-","【-】","【"&amp;SUBSTITUTE(TEXT(DS7,"#,##0.00"),"-","△")&amp;"】"))</f>
        <v>【36.52】</v>
      </c>
      <c r="DT6" s="35" t="str">
        <f>IF(DT7="",NA(),DT7)</f>
        <v>-</v>
      </c>
      <c r="DU6" s="34">
        <f t="shared" ref="DU6:EC6" si="13">IF(DU7="",NA(),DU7)</f>
        <v>0</v>
      </c>
      <c r="DV6" s="34">
        <f t="shared" si="13"/>
        <v>0</v>
      </c>
      <c r="DW6" s="34">
        <f t="shared" si="13"/>
        <v>0</v>
      </c>
      <c r="DX6" s="34">
        <f t="shared" si="13"/>
        <v>0</v>
      </c>
      <c r="DY6" s="35" t="str">
        <f t="shared" si="13"/>
        <v>-</v>
      </c>
      <c r="DZ6" s="35">
        <f t="shared" si="13"/>
        <v>1.92</v>
      </c>
      <c r="EA6" s="35">
        <f t="shared" si="13"/>
        <v>1.83</v>
      </c>
      <c r="EB6" s="35">
        <f t="shared" si="13"/>
        <v>1.37</v>
      </c>
      <c r="EC6" s="35">
        <f t="shared" si="13"/>
        <v>1.34</v>
      </c>
      <c r="ED6" s="34" t="str">
        <f>IF(ED7="","",IF(ED7="-","【-】","【"&amp;SUBSTITUTE(TEXT(ED7,"#,##0.00"),"-","△")&amp;"】"))</f>
        <v>【5.72】</v>
      </c>
      <c r="EE6" s="35" t="str">
        <f>IF(EE7="",NA(),EE7)</f>
        <v>-</v>
      </c>
      <c r="EF6" s="35">
        <f t="shared" ref="EF6:EN6" si="14">IF(EF7="",NA(),EF7)</f>
        <v>0.06</v>
      </c>
      <c r="EG6" s="34">
        <f t="shared" si="14"/>
        <v>0</v>
      </c>
      <c r="EH6" s="35">
        <f t="shared" si="14"/>
        <v>0.51</v>
      </c>
      <c r="EI6" s="35">
        <f t="shared" si="14"/>
        <v>0.08</v>
      </c>
      <c r="EJ6" s="35" t="str">
        <f t="shared" si="14"/>
        <v>-</v>
      </c>
      <c r="EK6" s="35">
        <f t="shared" si="14"/>
        <v>0.23</v>
      </c>
      <c r="EL6" s="35">
        <f t="shared" si="14"/>
        <v>0.21</v>
      </c>
      <c r="EM6" s="35">
        <f t="shared" si="14"/>
        <v>0.17</v>
      </c>
      <c r="EN6" s="35">
        <f t="shared" si="14"/>
        <v>0.15</v>
      </c>
      <c r="EO6" s="34" t="str">
        <f>IF(EO7="","",IF(EO7="-","【-】","【"&amp;SUBSTITUTE(TEXT(EO7,"#,##0.00"),"-","△")&amp;"】"))</f>
        <v>【0.30】</v>
      </c>
    </row>
    <row r="7" spans="1:148" s="36" customFormat="1" x14ac:dyDescent="0.15">
      <c r="A7" s="28"/>
      <c r="B7" s="37">
        <v>2020</v>
      </c>
      <c r="C7" s="37">
        <v>433683</v>
      </c>
      <c r="D7" s="37">
        <v>46</v>
      </c>
      <c r="E7" s="37">
        <v>17</v>
      </c>
      <c r="F7" s="37">
        <v>1</v>
      </c>
      <c r="G7" s="37">
        <v>0</v>
      </c>
      <c r="H7" s="37" t="s">
        <v>96</v>
      </c>
      <c r="I7" s="37" t="s">
        <v>97</v>
      </c>
      <c r="J7" s="37" t="s">
        <v>98</v>
      </c>
      <c r="K7" s="37" t="s">
        <v>99</v>
      </c>
      <c r="L7" s="37" t="s">
        <v>100</v>
      </c>
      <c r="M7" s="37" t="s">
        <v>101</v>
      </c>
      <c r="N7" s="38" t="s">
        <v>102</v>
      </c>
      <c r="O7" s="38">
        <v>58.72</v>
      </c>
      <c r="P7" s="38">
        <v>96.14</v>
      </c>
      <c r="Q7" s="38">
        <v>93.05</v>
      </c>
      <c r="R7" s="38">
        <v>3517</v>
      </c>
      <c r="S7" s="38">
        <v>15905</v>
      </c>
      <c r="T7" s="38">
        <v>19.440000000000001</v>
      </c>
      <c r="U7" s="38">
        <v>818.16</v>
      </c>
      <c r="V7" s="38">
        <v>15229</v>
      </c>
      <c r="W7" s="38">
        <v>5.21</v>
      </c>
      <c r="X7" s="38">
        <v>2923.03</v>
      </c>
      <c r="Y7" s="38" t="s">
        <v>102</v>
      </c>
      <c r="Z7" s="38">
        <v>102.86</v>
      </c>
      <c r="AA7" s="38">
        <v>105.43</v>
      </c>
      <c r="AB7" s="38">
        <v>106.06</v>
      </c>
      <c r="AC7" s="38">
        <v>107.19</v>
      </c>
      <c r="AD7" s="38" t="s">
        <v>102</v>
      </c>
      <c r="AE7" s="38">
        <v>105.53</v>
      </c>
      <c r="AF7" s="38">
        <v>105.06</v>
      </c>
      <c r="AG7" s="38">
        <v>106.81</v>
      </c>
      <c r="AH7" s="38">
        <v>106.5</v>
      </c>
      <c r="AI7" s="38">
        <v>106.67</v>
      </c>
      <c r="AJ7" s="38" t="s">
        <v>102</v>
      </c>
      <c r="AK7" s="38">
        <v>0</v>
      </c>
      <c r="AL7" s="38">
        <v>0</v>
      </c>
      <c r="AM7" s="38">
        <v>0</v>
      </c>
      <c r="AN7" s="38">
        <v>0</v>
      </c>
      <c r="AO7" s="38" t="s">
        <v>102</v>
      </c>
      <c r="AP7" s="38">
        <v>39.08</v>
      </c>
      <c r="AQ7" s="38">
        <v>41.56</v>
      </c>
      <c r="AR7" s="38">
        <v>34.4</v>
      </c>
      <c r="AS7" s="38">
        <v>18.36</v>
      </c>
      <c r="AT7" s="38">
        <v>3.64</v>
      </c>
      <c r="AU7" s="38" t="s">
        <v>102</v>
      </c>
      <c r="AV7" s="38">
        <v>38.22</v>
      </c>
      <c r="AW7" s="38">
        <v>38.36</v>
      </c>
      <c r="AX7" s="38">
        <v>25.86</v>
      </c>
      <c r="AY7" s="38">
        <v>29.94</v>
      </c>
      <c r="AZ7" s="38" t="s">
        <v>102</v>
      </c>
      <c r="BA7" s="38">
        <v>81.33</v>
      </c>
      <c r="BB7" s="38">
        <v>80.81</v>
      </c>
      <c r="BC7" s="38">
        <v>68.17</v>
      </c>
      <c r="BD7" s="38">
        <v>55.6</v>
      </c>
      <c r="BE7" s="38">
        <v>67.52</v>
      </c>
      <c r="BF7" s="38" t="s">
        <v>102</v>
      </c>
      <c r="BG7" s="38">
        <v>1994.85</v>
      </c>
      <c r="BH7" s="38">
        <v>1872.77</v>
      </c>
      <c r="BI7" s="38">
        <v>1757.85</v>
      </c>
      <c r="BJ7" s="38">
        <v>733.94</v>
      </c>
      <c r="BK7" s="38" t="s">
        <v>102</v>
      </c>
      <c r="BL7" s="38">
        <v>799.11</v>
      </c>
      <c r="BM7" s="38">
        <v>768.62</v>
      </c>
      <c r="BN7" s="38">
        <v>789.44</v>
      </c>
      <c r="BO7" s="38">
        <v>789.08</v>
      </c>
      <c r="BP7" s="38">
        <v>705.21</v>
      </c>
      <c r="BQ7" s="38" t="s">
        <v>102</v>
      </c>
      <c r="BR7" s="38">
        <v>112.12</v>
      </c>
      <c r="BS7" s="38">
        <v>123.26</v>
      </c>
      <c r="BT7" s="38">
        <v>126.82</v>
      </c>
      <c r="BU7" s="38">
        <v>133.12</v>
      </c>
      <c r="BV7" s="38" t="s">
        <v>102</v>
      </c>
      <c r="BW7" s="38">
        <v>87.69</v>
      </c>
      <c r="BX7" s="38">
        <v>88.06</v>
      </c>
      <c r="BY7" s="38">
        <v>87.29</v>
      </c>
      <c r="BZ7" s="38">
        <v>88.25</v>
      </c>
      <c r="CA7" s="38">
        <v>98.96</v>
      </c>
      <c r="CB7" s="38" t="s">
        <v>102</v>
      </c>
      <c r="CC7" s="38">
        <v>155.97</v>
      </c>
      <c r="CD7" s="38">
        <v>142.28</v>
      </c>
      <c r="CE7" s="38">
        <v>137.96</v>
      </c>
      <c r="CF7" s="38">
        <v>130.38999999999999</v>
      </c>
      <c r="CG7" s="38" t="s">
        <v>102</v>
      </c>
      <c r="CH7" s="38">
        <v>180.07</v>
      </c>
      <c r="CI7" s="38">
        <v>179.32</v>
      </c>
      <c r="CJ7" s="38">
        <v>176.67</v>
      </c>
      <c r="CK7" s="38">
        <v>176.37</v>
      </c>
      <c r="CL7" s="38">
        <v>134.52000000000001</v>
      </c>
      <c r="CM7" s="38" t="s">
        <v>102</v>
      </c>
      <c r="CN7" s="38">
        <v>26.31</v>
      </c>
      <c r="CO7" s="38">
        <v>25.72</v>
      </c>
      <c r="CP7" s="38">
        <v>24.62</v>
      </c>
      <c r="CQ7" s="38">
        <v>49.22</v>
      </c>
      <c r="CR7" s="38" t="s">
        <v>102</v>
      </c>
      <c r="CS7" s="38">
        <v>58.4</v>
      </c>
      <c r="CT7" s="38">
        <v>58</v>
      </c>
      <c r="CU7" s="38">
        <v>57.42</v>
      </c>
      <c r="CV7" s="38">
        <v>56.72</v>
      </c>
      <c r="CW7" s="38">
        <v>59.57</v>
      </c>
      <c r="CX7" s="38" t="s">
        <v>102</v>
      </c>
      <c r="CY7" s="38">
        <v>90.51</v>
      </c>
      <c r="CZ7" s="38">
        <v>91.06</v>
      </c>
      <c r="DA7" s="38">
        <v>91.58</v>
      </c>
      <c r="DB7" s="38">
        <v>92.07</v>
      </c>
      <c r="DC7" s="38" t="s">
        <v>102</v>
      </c>
      <c r="DD7" s="38">
        <v>89.68</v>
      </c>
      <c r="DE7" s="38">
        <v>89.79</v>
      </c>
      <c r="DF7" s="38">
        <v>90.42</v>
      </c>
      <c r="DG7" s="38">
        <v>90.72</v>
      </c>
      <c r="DH7" s="38">
        <v>95.57</v>
      </c>
      <c r="DI7" s="38" t="s">
        <v>102</v>
      </c>
      <c r="DJ7" s="38">
        <v>4.53</v>
      </c>
      <c r="DK7" s="38">
        <v>8.08</v>
      </c>
      <c r="DL7" s="38">
        <v>11.9</v>
      </c>
      <c r="DM7" s="38">
        <v>15.72</v>
      </c>
      <c r="DN7" s="38" t="s">
        <v>102</v>
      </c>
      <c r="DO7" s="38">
        <v>29.5</v>
      </c>
      <c r="DP7" s="38">
        <v>30.6</v>
      </c>
      <c r="DQ7" s="38">
        <v>29.23</v>
      </c>
      <c r="DR7" s="38">
        <v>20.78</v>
      </c>
      <c r="DS7" s="38">
        <v>36.520000000000003</v>
      </c>
      <c r="DT7" s="38" t="s">
        <v>102</v>
      </c>
      <c r="DU7" s="38">
        <v>0</v>
      </c>
      <c r="DV7" s="38">
        <v>0</v>
      </c>
      <c r="DW7" s="38">
        <v>0</v>
      </c>
      <c r="DX7" s="38">
        <v>0</v>
      </c>
      <c r="DY7" s="38" t="s">
        <v>102</v>
      </c>
      <c r="DZ7" s="38">
        <v>1.92</v>
      </c>
      <c r="EA7" s="38">
        <v>1.83</v>
      </c>
      <c r="EB7" s="38">
        <v>1.37</v>
      </c>
      <c r="EC7" s="38">
        <v>1.34</v>
      </c>
      <c r="ED7" s="38">
        <v>5.72</v>
      </c>
      <c r="EE7" s="38" t="s">
        <v>102</v>
      </c>
      <c r="EF7" s="38">
        <v>0.06</v>
      </c>
      <c r="EG7" s="38">
        <v>0</v>
      </c>
      <c r="EH7" s="38">
        <v>0.51</v>
      </c>
      <c r="EI7" s="38">
        <v>0.08</v>
      </c>
      <c r="EJ7" s="38" t="s">
        <v>102</v>
      </c>
      <c r="EK7" s="38">
        <v>0.23</v>
      </c>
      <c r="EL7" s="38">
        <v>0.21</v>
      </c>
      <c r="EM7" s="38">
        <v>0.17</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2022-02-02T05:09:21Z</cp:lastPrinted>
  <dcterms:created xsi:type="dcterms:W3CDTF">2021-12-03T07:19:31Z</dcterms:created>
  <dcterms:modified xsi:type="dcterms:W3CDTF">2022-02-02T05:09:21Z</dcterms:modified>
  <cp:category/>
</cp:coreProperties>
</file>