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653\Desktop\公営企業に係る経営比較分析表（令和2年度決算）の分析等について\提出\"/>
    </mc:Choice>
  </mc:AlternateContent>
  <workbookProtection workbookAlgorithmName="SHA-512" workbookHashValue="2l8RlshmPjdOE8Bp3mhBP9WS3Cqxfr+USkljaIVPjvFZJ2IYCa3wNkmk2RPrjyBPJyCqIvF0Iy7waQJGTEC9YA==" workbookSaltValue="4fmMfLOSIhsgk+pDAXW5F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<sst xmlns="http://schemas.openxmlformats.org/spreadsheetml/2006/main" count="231" uniqueCount="116">
  <si>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</si>
  <si>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</si>
  <si>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</si>
  <si>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</si>
  <si>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</si>
  <si>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</si>
  <si>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</si>
  <si>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</si>
  <si>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</si>
  <si>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</si>
  <si>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</si>
  <si>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</si>
  <si>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</si>
  <si>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</si>
  <si>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</si>
  <si>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</si>
  <si>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</si>
  <si>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</si>
  <si>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</si>
  <si>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</si>
  <si>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</si>
  <si>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</si>
  <si>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</si>
  <si>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</si>
  <si>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</si>
  <si>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</si>
  <si>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</si>
  <si>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</si>
  <si>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</si>
  <si>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</si>
  <si>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</si>
  <si>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</si>
  <si>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</si>
  <si>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</si>
  <si>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</si>
  <si>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</si>
  <si>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</si>
  <si>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</si>
  <si>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</si>
  <si>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</si>
  <si>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</si>
  <si>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</si>
  <si>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</si>
  <si>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</si>
  <si>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</si>
  <si>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</si>
  <si>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</si>
  <si>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</si>
  <si>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</si>
  <si>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</si>
  <si>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</si>
  <si>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</si>
  <si>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</si>
  <si>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</si>
  <si>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</si>
  <si>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</si>
  <si>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</si>
  <si>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</si>
  <si>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</si>
  <si>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</si>
  <si>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</si>
  <si>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</si>
  <si>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</si>
  <si>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</si>
  <si>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</si>
  <si>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</si>
  <si>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</si>
  <si>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</si>
  <si>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</si>
  <si>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</si>
  <si>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</si>
  <si>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</si>
  <si>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</si>
  <si>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</si>
  <si>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</si>
  <si>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</si>
  <si>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</si>
  <si>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</si>
  <si>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</si>
  <si>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</si>
  <si>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</si>
  <si>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</si>
  <si>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</si>
  <si>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</si>
  <si>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</si>
  <si>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</si>
  <si>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</si>
  <si>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</si>
  <si>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</si>
  <si>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</si>
  <si>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</si>
  <si>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</si>
  <si>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</si>
  <si>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</si>
  <si>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</si>
  <si>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</si>
  <si>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</si>
  <si>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</si>
  <si>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</si>
  <si>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</si>
  <si>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</si>
  <si>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</si>
  <si>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</si>
  <si>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</si>
  <si>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</si>
  <si>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</si>
  <si>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</si>
  <si>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</si>
  <si>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</si>
  <si>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</si>
  <si>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</si>
  <si>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</si>
  <si>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</si>
  <si>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また、Ｈ28年度に策定した中長期的な経営の基本計画である「経営戦略」に沿って、経営基盤の強化と財政マネジメントの向上に取り組むことが必要である。</t>
    <phoneticPr fontId="4"/>
  </si>
  <si>
    <t>経常収支比率が平均値を下回っている主たる要因は一般会計からの補助金の減少であり、今後の施設更新等に要する費用を確保するために、維持管理費の節減により更なる費用削減に努める。
　また、今年度から汚水処理に要する経費の算出方法を見直したことにより、汚水処理原価が増大することとなった。健全な経営を目指すため、使用料の改定を検討する必要がある。
　流動比率のマイナスの要因は、公共下水道・特定環境保全公共下水道・農業集落排水事業を１つの会計で処理しているため公共下水道の流動資産（預金）がマイナスになったことによるものである。
　企業債残高対事業規模比率については、低下傾向にはあるが、現在大型事業として処理場の改築更新を行っており、今後の投資規模については、適切であるかを分析し経営改善を図っていく。
　経費回収率については、Ｈ28年度から平均値を下回っており、昨年度は上回ることができたが、今年度再び下回っている。これは汚水処理に要する経費の算出方法を見直したことによる同経費の増大によるもので、今後とも加入促進を図るとともに滞納処分の強化を行い、経費回収率の向上に努める。
　水洗化率については、今年度は上昇したものの微増であり平均値を下回っているため、今後とも公共下水道の利点を周知するなどして、接続率向上のため加入促進を行っていく。</t>
    <rPh sb="91" eb="94">
      <t>コンネンド</t>
    </rPh>
    <rPh sb="96" eb="100">
      <t>オスイショリ</t>
    </rPh>
    <rPh sb="101" eb="102">
      <t>ヨウ</t>
    </rPh>
    <rPh sb="104" eb="106">
      <t>ケイヒ</t>
    </rPh>
    <rPh sb="107" eb="109">
      <t>サンシュツ</t>
    </rPh>
    <rPh sb="109" eb="111">
      <t>ホウホウ</t>
    </rPh>
    <rPh sb="112" eb="114">
      <t>ミナオ</t>
    </rPh>
    <rPh sb="122" eb="126">
      <t>オスイショリ</t>
    </rPh>
    <rPh sb="126" eb="128">
      <t>ゲンカ</t>
    </rPh>
    <rPh sb="129" eb="131">
      <t>ゾウダイ</t>
    </rPh>
    <rPh sb="140" eb="142">
      <t>ケンゼン</t>
    </rPh>
    <rPh sb="143" eb="145">
      <t>ケイエイ</t>
    </rPh>
    <rPh sb="146" eb="148">
      <t>メザ</t>
    </rPh>
    <rPh sb="152" eb="155">
      <t>シヨウリョウ</t>
    </rPh>
    <rPh sb="156" eb="158">
      <t>カイテイ</t>
    </rPh>
    <rPh sb="159" eb="161">
      <t>ケントウ</t>
    </rPh>
    <rPh sb="163" eb="165">
      <t>ヒツヨウ</t>
    </rPh>
    <rPh sb="290" eb="292">
      <t>ゲンザイ</t>
    </rPh>
    <rPh sb="292" eb="296">
      <t>オオガタジギョウ</t>
    </rPh>
    <rPh sb="299" eb="302">
      <t>ショリジョウ</t>
    </rPh>
    <rPh sb="303" eb="307">
      <t>カイチクコウシン</t>
    </rPh>
    <rPh sb="308" eb="309">
      <t>オコナ</t>
    </rPh>
    <rPh sb="379" eb="381">
      <t>サクネン</t>
    </rPh>
    <rPh sb="394" eb="397">
      <t>コンネンド</t>
    </rPh>
    <rPh sb="397" eb="398">
      <t>フタタ</t>
    </rPh>
    <rPh sb="399" eb="401">
      <t>シタマワ</t>
    </rPh>
    <rPh sb="409" eb="413">
      <t>オスイショリ</t>
    </rPh>
    <rPh sb="414" eb="415">
      <t>ヨウ</t>
    </rPh>
    <rPh sb="417" eb="419">
      <t>ケイヒ</t>
    </rPh>
    <rPh sb="420" eb="424">
      <t>サンシュツホウホウ</t>
    </rPh>
    <rPh sb="425" eb="427">
      <t>ミナオ</t>
    </rPh>
    <rPh sb="434" eb="437">
      <t>ドウケイヒ</t>
    </rPh>
    <rPh sb="438" eb="440">
      <t>ゾウダイ</t>
    </rPh>
    <rPh sb="462" eb="466">
      <t>タイノウショブン</t>
    </rPh>
    <rPh sb="467" eb="469">
      <t>キョウカ</t>
    </rPh>
    <rPh sb="470" eb="471">
      <t>オコナ</t>
    </rPh>
    <rPh sb="509" eb="511">
      <t>ビゾウ</t>
    </rPh>
    <phoneticPr fontId="4"/>
  </si>
  <si>
    <t>　有形固定資産減価償却率は、今年度平均値を上回ることとなり、処理場・管渠等の老朽化は進んでいることがわかる。長寿命化計画等に基づく計画的な改修により、施設の改築更新を行っていく。</t>
    <rPh sb="14" eb="17">
      <t>コンネンド</t>
    </rPh>
    <rPh sb="21" eb="23">
      <t>ウワマワ</t>
    </rPh>
    <rPh sb="30" eb="33">
      <t>ショリジョウ</t>
    </rPh>
    <rPh sb="65" eb="68">
      <t>ケイカクテキ</t>
    </rPh>
    <rPh sb="69" eb="71">
      <t>カイシュウ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</si>
</sst>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AB-478C-B0C6-4AAC0556F8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AFAB-478C-B0C6-4AAC0556F8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77.290000000000006</c:v>
                </c:pt>
                <c:pt idx="1">
                  <c:v>73.540000000000006</c:v>
                </c:pt>
                <c:pt idx="2">
                  <c:v>66.319999999999993</c:v>
                </c:pt>
                <c:pt idx="3">
                  <c:v>67.86</c:v>
                </c:pt>
                <c:pt idx="4">
                  <c:v>67.86</c:v>
                </c:pt>
              </c:numCache>
            </c:numRef>
          </c:val>
          <c:extLst>
            <c:ext xmlns:c16="http://schemas.microsoft.com/office/drawing/2014/chart" uri="{C3380CC4-5D6E-409C-BE32-E72D297353CC}">
              <c16:uniqueId val="{00000000-503A-400B-9D50-3BE52F90FB1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503A-400B-9D50-3BE52F90FB1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82.84</c:v>
                </c:pt>
                <c:pt idx="1">
                  <c:v>83.4</c:v>
                </c:pt>
                <c:pt idx="2">
                  <c:v>83.16</c:v>
                </c:pt>
                <c:pt idx="3">
                  <c:v>85.97</c:v>
                </c:pt>
                <c:pt idx="4">
                  <c:v>86.29</c:v>
                </c:pt>
              </c:numCache>
            </c:numRef>
          </c:val>
          <c:extLst>
            <c:ext xmlns:c16="http://schemas.microsoft.com/office/drawing/2014/chart" uri="{C3380CC4-5D6E-409C-BE32-E72D297353CC}">
              <c16:uniqueId val="{00000000-A4F0-49FF-8C9B-D07A5CE541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A4F0-49FF-8C9B-D07A5CE541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99.04</c:v>
                </c:pt>
                <c:pt idx="1">
                  <c:v>96.45</c:v>
                </c:pt>
                <c:pt idx="2">
                  <c:v>98.38</c:v>
                </c:pt>
                <c:pt idx="3">
                  <c:v>100.07</c:v>
                </c:pt>
                <c:pt idx="4">
                  <c:v>97.69</c:v>
                </c:pt>
              </c:numCache>
            </c:numRef>
          </c:val>
          <c:extLst>
            <c:ext xmlns:c16="http://schemas.microsoft.com/office/drawing/2014/chart" uri="{C3380CC4-5D6E-409C-BE32-E72D297353CC}">
              <c16:uniqueId val="{00000000-66E8-4D39-BC13-6AAEE13FA5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105.98</c:v>
                </c:pt>
                <c:pt idx="1">
                  <c:v>105.53</c:v>
                </c:pt>
                <c:pt idx="2">
                  <c:v>105.06</c:v>
                </c:pt>
                <c:pt idx="3">
                  <c:v>106.81</c:v>
                </c:pt>
                <c:pt idx="4">
                  <c:v>106.5</c:v>
                </c:pt>
              </c:numCache>
            </c:numRef>
          </c:val>
          <c:smooth val="0"/>
          <c:extLst>
            <c:ext xmlns:c16="http://schemas.microsoft.com/office/drawing/2014/chart" uri="{C3380CC4-5D6E-409C-BE32-E72D297353CC}">
              <c16:uniqueId val="{00000001-66E8-4D39-BC13-6AAEE13FA5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20.49</c:v>
                </c:pt>
                <c:pt idx="1">
                  <c:v>22.91</c:v>
                </c:pt>
                <c:pt idx="2">
                  <c:v>25.25</c:v>
                </c:pt>
                <c:pt idx="3">
                  <c:v>27.46</c:v>
                </c:pt>
                <c:pt idx="4">
                  <c:v>29.16</c:v>
                </c:pt>
              </c:numCache>
            </c:numRef>
          </c:val>
          <c:extLst>
            <c:ext xmlns:c16="http://schemas.microsoft.com/office/drawing/2014/chart" uri="{C3380CC4-5D6E-409C-BE32-E72D297353CC}">
              <c16:uniqueId val="{00000000-AD99-4B78-8450-381BA533EF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27.12</c:v>
                </c:pt>
                <c:pt idx="1">
                  <c:v>29.5</c:v>
                </c:pt>
                <c:pt idx="2">
                  <c:v>30.6</c:v>
                </c:pt>
                <c:pt idx="3">
                  <c:v>29.23</c:v>
                </c:pt>
                <c:pt idx="4">
                  <c:v>20.78</c:v>
                </c:pt>
              </c:numCache>
            </c:numRef>
          </c:val>
          <c:smooth val="0"/>
          <c:extLst>
            <c:ext xmlns:c16="http://schemas.microsoft.com/office/drawing/2014/chart" uri="{C3380CC4-5D6E-409C-BE32-E72D297353CC}">
              <c16:uniqueId val="{00000001-AD99-4B78-8450-381BA533EF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7E-4C9A-ACBE-48CAD9B44B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1.93</c:v>
                </c:pt>
                <c:pt idx="1">
                  <c:v>1.92</c:v>
                </c:pt>
                <c:pt idx="2">
                  <c:v>1.83</c:v>
                </c:pt>
                <c:pt idx="3">
                  <c:v>1.37</c:v>
                </c:pt>
                <c:pt idx="4">
                  <c:v>1.34</c:v>
                </c:pt>
              </c:numCache>
            </c:numRef>
          </c:val>
          <c:smooth val="0"/>
          <c:extLst>
            <c:ext xmlns:c16="http://schemas.microsoft.com/office/drawing/2014/chart" uri="{C3380CC4-5D6E-409C-BE32-E72D297353CC}">
              <c16:uniqueId val="{00000001-6E7E-4C9A-ACBE-48CAD9B44B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62-49BA-8C4A-C4BCEA9396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41.15</c:v>
                </c:pt>
                <c:pt idx="1">
                  <c:v>39.08</c:v>
                </c:pt>
                <c:pt idx="2">
                  <c:v>41.56</c:v>
                </c:pt>
                <c:pt idx="3">
                  <c:v>34.4</c:v>
                </c:pt>
                <c:pt idx="4">
                  <c:v>18.36</c:v>
                </c:pt>
              </c:numCache>
            </c:numRef>
          </c:val>
          <c:smooth val="0"/>
          <c:extLst>
            <c:ext xmlns:c16="http://schemas.microsoft.com/office/drawing/2014/chart" uri="{C3380CC4-5D6E-409C-BE32-E72D297353CC}">
              <c16:uniqueId val="{00000001-AD62-49BA-8C4A-C4BCEA9396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3.24</c:v>
                </c:pt>
                <c:pt idx="1">
                  <c:v>-15.35</c:v>
                </c:pt>
                <c:pt idx="2">
                  <c:v>-20.92</c:v>
                </c:pt>
                <c:pt idx="3">
                  <c:v>-6.59</c:v>
                </c:pt>
                <c:pt idx="4">
                  <c:v>-28.48</c:v>
                </c:pt>
              </c:numCache>
            </c:numRef>
          </c:val>
          <c:extLst>
            <c:ext xmlns:c16="http://schemas.microsoft.com/office/drawing/2014/chart" uri="{C3380CC4-5D6E-409C-BE32-E72D297353CC}">
              <c16:uniqueId val="{00000000-8151-455A-9CDB-7110A559D39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88.12</c:v>
                </c:pt>
                <c:pt idx="1">
                  <c:v>81.33</c:v>
                </c:pt>
                <c:pt idx="2">
                  <c:v>80.81</c:v>
                </c:pt>
                <c:pt idx="3">
                  <c:v>68.17</c:v>
                </c:pt>
                <c:pt idx="4">
                  <c:v>55.6</c:v>
                </c:pt>
              </c:numCache>
            </c:numRef>
          </c:val>
          <c:smooth val="0"/>
          <c:extLst>
            <c:ext xmlns:c16="http://schemas.microsoft.com/office/drawing/2014/chart" uri="{C3380CC4-5D6E-409C-BE32-E72D297353CC}">
              <c16:uniqueId val="{00000001-8151-455A-9CDB-7110A559D39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781.53</c:v>
                </c:pt>
                <c:pt idx="1">
                  <c:v>736.62</c:v>
                </c:pt>
                <c:pt idx="2">
                  <c:v>599.78</c:v>
                </c:pt>
                <c:pt idx="3">
                  <c:v>559.79</c:v>
                </c:pt>
                <c:pt idx="4">
                  <c:v>510.37</c:v>
                </c:pt>
              </c:numCache>
            </c:numRef>
          </c:val>
          <c:extLst>
            <c:ext xmlns:c16="http://schemas.microsoft.com/office/drawing/2014/chart" uri="{C3380CC4-5D6E-409C-BE32-E72D297353CC}">
              <c16:uniqueId val="{00000000-D7A0-465A-A0C3-9FE4DB0196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D7A0-465A-A0C3-9FE4DB0196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85.47</c:v>
                </c:pt>
                <c:pt idx="1">
                  <c:v>79.87</c:v>
                </c:pt>
                <c:pt idx="2">
                  <c:v>85.03</c:v>
                </c:pt>
                <c:pt idx="3">
                  <c:v>88.91</c:v>
                </c:pt>
                <c:pt idx="4">
                  <c:v>72.930000000000007</c:v>
                </c:pt>
              </c:numCache>
            </c:numRef>
          </c:val>
          <c:extLst>
            <c:ext xmlns:c16="http://schemas.microsoft.com/office/drawing/2014/chart" uri="{C3380CC4-5D6E-409C-BE32-E72D297353CC}">
              <c16:uniqueId val="{00000000-1C96-4211-87DD-4BF25D4B2FE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1C96-4211-87DD-4BF25D4B2FE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176.02</c:v>
                </c:pt>
                <c:pt idx="1">
                  <c:v>193.26</c:v>
                </c:pt>
                <c:pt idx="2">
                  <c:v>182.24</c:v>
                </c:pt>
                <c:pt idx="3">
                  <c:v>174.61</c:v>
                </c:pt>
                <c:pt idx="4">
                  <c:v>211.42</c:v>
                </c:pt>
              </c:numCache>
            </c:numRef>
          </c:val>
          <c:extLst>
            <c:ext xmlns:c16="http://schemas.microsoft.com/office/drawing/2014/chart" uri="{C3380CC4-5D6E-409C-BE32-E72D297353CC}">
              <c16:uniqueId val="{00000000-BD67-4A23-A0F2-BF259FCE56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BD67-4A23-A0F2-BF259FCE56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1" zoomScale="115" zoomScaleNormal="115"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宇城市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58351</v>
      </c>
      <c r="AM8" s="69"/>
      <c r="AN8" s="69"/>
      <c r="AO8" s="69"/>
      <c r="AP8" s="69"/>
      <c r="AQ8" s="69"/>
      <c r="AR8" s="69"/>
      <c r="AS8" s="69"/>
      <c r="AT8" s="68">
        <f>データ!T6</f>
        <v>188.61</v>
      </c>
      <c r="AU8" s="68"/>
      <c r="AV8" s="68"/>
      <c r="AW8" s="68"/>
      <c r="AX8" s="68"/>
      <c r="AY8" s="68"/>
      <c r="AZ8" s="68"/>
      <c r="BA8" s="68"/>
      <c r="BB8" s="68">
        <f>データ!U6</f>
        <v>309.37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57.97</v>
      </c>
      <c r="J10" s="68"/>
      <c r="K10" s="68"/>
      <c r="L10" s="68"/>
      <c r="M10" s="68"/>
      <c r="N10" s="68"/>
      <c r="O10" s="68"/>
      <c r="P10" s="68">
        <f>データ!P6</f>
        <v>48.53</v>
      </c>
      <c r="Q10" s="68"/>
      <c r="R10" s="68"/>
      <c r="S10" s="68"/>
      <c r="T10" s="68"/>
      <c r="U10" s="68"/>
      <c r="V10" s="68"/>
      <c r="W10" s="68">
        <f>データ!Q6</f>
        <v>80.760000000000005</v>
      </c>
      <c r="X10" s="68"/>
      <c r="Y10" s="68"/>
      <c r="Z10" s="68"/>
      <c r="AA10" s="68"/>
      <c r="AB10" s="68"/>
      <c r="AC10" s="68"/>
      <c r="AD10" s="69">
        <f>データ!R6</f>
        <v>3140</v>
      </c>
      <c r="AE10" s="69"/>
      <c r="AF10" s="69"/>
      <c r="AG10" s="69"/>
      <c r="AH10" s="69"/>
      <c r="AI10" s="69"/>
      <c r="AJ10" s="69"/>
      <c r="AK10" s="2"/>
      <c r="AL10" s="69">
        <f>データ!V6</f>
        <v>28212</v>
      </c>
      <c r="AM10" s="69"/>
      <c r="AN10" s="69"/>
      <c r="AO10" s="69"/>
      <c r="AP10" s="69"/>
      <c r="AQ10" s="69"/>
      <c r="AR10" s="69"/>
      <c r="AS10" s="69"/>
      <c r="AT10" s="68">
        <f>データ!W6</f>
        <v>8.86</v>
      </c>
      <c r="AU10" s="68"/>
      <c r="AV10" s="68"/>
      <c r="AW10" s="68"/>
      <c r="AX10" s="68"/>
      <c r="AY10" s="68"/>
      <c r="AZ10" s="68"/>
      <c r="BA10" s="68"/>
      <c r="BB10" s="68">
        <f>データ!X6</f>
        <v>3184.2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X+8b2A8yv/oIzPUaLZBeO2TbzolRieNXyZJcpYTOuQEmHZxbb6/U6jT7ZtIxSj9QDSTL724zVxYshr7Y9GyUww==" saltValue="5BsktJncSYt3OqiLO2UK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432130</v>
      </c>
      <c r="D6" s="33">
        <f t="shared" si="3"/>
        <v>46</v>
      </c>
      <c r="E6" s="33">
        <f t="shared" si="3"/>
        <v>17</v>
      </c>
      <c r="F6" s="33">
        <f t="shared" si="3"/>
        <v>1</v>
      </c>
      <c r="G6" s="33">
        <f t="shared" si="3"/>
        <v>0</v>
      </c>
      <c r="H6" s="33" t="str">
        <f t="shared" si="3"/>
        <v>熊本県　宇城市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57.97</v>
      </c>
      <c r="P6" s="34">
        <f t="shared" si="3"/>
        <v>48.53</v>
      </c>
      <c r="Q6" s="34">
        <f t="shared" si="3"/>
        <v>80.760000000000005</v>
      </c>
      <c r="R6" s="34">
        <f t="shared" si="3"/>
        <v>3140</v>
      </c>
      <c r="S6" s="34">
        <f t="shared" si="3"/>
        <v>58351</v>
      </c>
      <c r="T6" s="34">
        <f t="shared" si="3"/>
        <v>188.61</v>
      </c>
      <c r="U6" s="34">
        <f t="shared" si="3"/>
        <v>309.37</v>
      </c>
      <c r="V6" s="34">
        <f t="shared" si="3"/>
        <v>28212</v>
      </c>
      <c r="W6" s="34">
        <f t="shared" si="3"/>
        <v>8.86</v>
      </c>
      <c r="X6" s="34">
        <f t="shared" si="3"/>
        <v>3184.2</v>
      </c>
      <c r="Y6" s="35">
        <f>IF(Y7="",NA(),Y7)</f>
        <v>99.04</v>
      </c>
      <c r="Z6" s="35">
        <f t="shared" ref="Z6:AH6" si="4">IF(Z7="",NA(),Z7)</f>
        <v>96.45</v>
      </c>
      <c r="AA6" s="35">
        <f t="shared" si="4"/>
        <v>98.38</v>
      </c>
      <c r="AB6" s="35">
        <f t="shared" si="4"/>
        <v>100.07</v>
      </c>
      <c r="AC6" s="35">
        <f t="shared" si="4"/>
        <v>97.69</v>
      </c>
      <c r="AD6" s="35">
        <f t="shared" si="4"/>
        <v>105.98</v>
      </c>
      <c r="AE6" s="35">
        <f t="shared" si="4"/>
        <v>105.53</v>
      </c>
      <c r="AF6" s="35">
        <f t="shared" si="4"/>
        <v>105.06</v>
      </c>
      <c r="AG6" s="35">
        <f t="shared" si="4"/>
        <v>106.81</v>
      </c>
      <c r="AH6" s="35">
        <f t="shared" si="4"/>
        <v>106.5</v>
      </c>
      <c r="AI6" s="34" t="str">
        <f>IF(AI7="","",IF(AI7="-","【-】","【"&amp;SUBSTITUTE(TEXT(AI7,"#,##0.00"),"-","△")&amp;"】"))</f>
        <v>【106.67】</v>
      </c>
      <c r="AJ6" s="34">
        <f>IF(AJ7="",NA(),AJ7)</f>
        <v>0</v>
      </c>
      <c r="AK6" s="34">
        <f t="shared" ref="AK6:AS6" si="5">IF(AK7="",NA(),AK7)</f>
        <v>0</v>
      </c>
      <c r="AL6" s="34">
        <f t="shared" si="5"/>
        <v>0</v>
      </c>
      <c r="AM6" s="34">
        <f t="shared" si="5"/>
        <v>0</v>
      </c>
      <c r="AN6" s="34">
        <f t="shared" si="5"/>
        <v>0</v>
      </c>
      <c r="AO6" s="35">
        <f t="shared" si="5"/>
        <v>41.15</v>
      </c>
      <c r="AP6" s="35">
        <f t="shared" si="5"/>
        <v>39.08</v>
      </c>
      <c r="AQ6" s="35">
        <f t="shared" si="5"/>
        <v>41.56</v>
      </c>
      <c r="AR6" s="35">
        <f t="shared" si="5"/>
        <v>34.4</v>
      </c>
      <c r="AS6" s="35">
        <f t="shared" si="5"/>
        <v>18.36</v>
      </c>
      <c r="AT6" s="34" t="str">
        <f>IF(AT7="","",IF(AT7="-","【-】","【"&amp;SUBSTITUTE(TEXT(AT7,"#,##0.00"),"-","△")&amp;"】"))</f>
        <v>【3.64】</v>
      </c>
      <c r="AU6" s="35">
        <f>IF(AU7="",NA(),AU7)</f>
        <v>3.24</v>
      </c>
      <c r="AV6" s="35">
        <f t="shared" ref="AV6:BD6" si="6">IF(AV7="",NA(),AV7)</f>
        <v>-15.35</v>
      </c>
      <c r="AW6" s="35">
        <f t="shared" si="6"/>
        <v>-20.92</v>
      </c>
      <c r="AX6" s="35">
        <f t="shared" si="6"/>
        <v>-6.59</v>
      </c>
      <c r="AY6" s="35">
        <f t="shared" si="6"/>
        <v>-28.48</v>
      </c>
      <c r="AZ6" s="35">
        <f t="shared" si="6"/>
        <v>88.12</v>
      </c>
      <c r="BA6" s="35">
        <f t="shared" si="6"/>
        <v>81.33</v>
      </c>
      <c r="BB6" s="35">
        <f t="shared" si="6"/>
        <v>80.81</v>
      </c>
      <c r="BC6" s="35">
        <f t="shared" si="6"/>
        <v>68.17</v>
      </c>
      <c r="BD6" s="35">
        <f t="shared" si="6"/>
        <v>55.6</v>
      </c>
      <c r="BE6" s="34" t="str">
        <f>IF(BE7="","",IF(BE7="-","【-】","【"&amp;SUBSTITUTE(TEXT(BE7,"#,##0.00"),"-","△")&amp;"】"))</f>
        <v>【67.52】</v>
      </c>
      <c r="BF6" s="35">
        <f>IF(BF7="",NA(),BF7)</f>
        <v>781.53</v>
      </c>
      <c r="BG6" s="35">
        <f t="shared" ref="BG6:BO6" si="7">IF(BG7="",NA(),BG7)</f>
        <v>736.62</v>
      </c>
      <c r="BH6" s="35">
        <f t="shared" si="7"/>
        <v>599.78</v>
      </c>
      <c r="BI6" s="35">
        <f t="shared" si="7"/>
        <v>559.79</v>
      </c>
      <c r="BJ6" s="35">
        <f t="shared" si="7"/>
        <v>510.37</v>
      </c>
      <c r="BK6" s="35">
        <f t="shared" si="7"/>
        <v>716.96</v>
      </c>
      <c r="BL6" s="35">
        <f t="shared" si="7"/>
        <v>799.11</v>
      </c>
      <c r="BM6" s="35">
        <f t="shared" si="7"/>
        <v>768.62</v>
      </c>
      <c r="BN6" s="35">
        <f t="shared" si="7"/>
        <v>789.44</v>
      </c>
      <c r="BO6" s="35">
        <f t="shared" si="7"/>
        <v>789.08</v>
      </c>
      <c r="BP6" s="34" t="str">
        <f>IF(BP7="","",IF(BP7="-","【-】","【"&amp;SUBSTITUTE(TEXT(BP7,"#,##0.00"),"-","△")&amp;"】"))</f>
        <v>【705.21】</v>
      </c>
      <c r="BQ6" s="35">
        <f>IF(BQ7="",NA(),BQ7)</f>
        <v>85.47</v>
      </c>
      <c r="BR6" s="35">
        <f t="shared" ref="BR6:BZ6" si="8">IF(BR7="",NA(),BR7)</f>
        <v>79.87</v>
      </c>
      <c r="BS6" s="35">
        <f t="shared" si="8"/>
        <v>85.03</v>
      </c>
      <c r="BT6" s="35">
        <f t="shared" si="8"/>
        <v>88.91</v>
      </c>
      <c r="BU6" s="35">
        <f t="shared" si="8"/>
        <v>72.930000000000007</v>
      </c>
      <c r="BV6" s="35">
        <f t="shared" si="8"/>
        <v>88.09</v>
      </c>
      <c r="BW6" s="35">
        <f t="shared" si="8"/>
        <v>87.69</v>
      </c>
      <c r="BX6" s="35">
        <f t="shared" si="8"/>
        <v>88.06</v>
      </c>
      <c r="BY6" s="35">
        <f t="shared" si="8"/>
        <v>87.29</v>
      </c>
      <c r="BZ6" s="35">
        <f t="shared" si="8"/>
        <v>88.25</v>
      </c>
      <c r="CA6" s="34" t="str">
        <f>IF(CA7="","",IF(CA7="-","【-】","【"&amp;SUBSTITUTE(TEXT(CA7,"#,##0.00"),"-","△")&amp;"】"))</f>
        <v>【98.96】</v>
      </c>
      <c r="CB6" s="35">
        <f>IF(CB7="",NA(),CB7)</f>
        <v>176.02</v>
      </c>
      <c r="CC6" s="35">
        <f t="shared" ref="CC6:CK6" si="9">IF(CC7="",NA(),CC7)</f>
        <v>193.26</v>
      </c>
      <c r="CD6" s="35">
        <f t="shared" si="9"/>
        <v>182.24</v>
      </c>
      <c r="CE6" s="35">
        <f t="shared" si="9"/>
        <v>174.61</v>
      </c>
      <c r="CF6" s="35">
        <f t="shared" si="9"/>
        <v>211.42</v>
      </c>
      <c r="CG6" s="35">
        <f t="shared" si="9"/>
        <v>181.8</v>
      </c>
      <c r="CH6" s="35">
        <f t="shared" si="9"/>
        <v>180.07</v>
      </c>
      <c r="CI6" s="35">
        <f t="shared" si="9"/>
        <v>179.32</v>
      </c>
      <c r="CJ6" s="35">
        <f t="shared" si="9"/>
        <v>176.67</v>
      </c>
      <c r="CK6" s="35">
        <f t="shared" si="9"/>
        <v>176.37</v>
      </c>
      <c r="CL6" s="34" t="str">
        <f>IF(CL7="","",IF(CL7="-","【-】","【"&amp;SUBSTITUTE(TEXT(CL7,"#,##0.00"),"-","△")&amp;"】"))</f>
        <v>【134.52】</v>
      </c>
      <c r="CM6" s="35">
        <f>IF(CM7="",NA(),CM7)</f>
        <v>77.290000000000006</v>
      </c>
      <c r="CN6" s="35">
        <f t="shared" ref="CN6:CV6" si="10">IF(CN7="",NA(),CN7)</f>
        <v>73.540000000000006</v>
      </c>
      <c r="CO6" s="35">
        <f t="shared" si="10"/>
        <v>66.319999999999993</v>
      </c>
      <c r="CP6" s="35">
        <f t="shared" si="10"/>
        <v>67.86</v>
      </c>
      <c r="CQ6" s="35">
        <f t="shared" si="10"/>
        <v>67.86</v>
      </c>
      <c r="CR6" s="35">
        <f t="shared" si="10"/>
        <v>59.35</v>
      </c>
      <c r="CS6" s="35">
        <f t="shared" si="10"/>
        <v>58.4</v>
      </c>
      <c r="CT6" s="35">
        <f t="shared" si="10"/>
        <v>58</v>
      </c>
      <c r="CU6" s="35">
        <f t="shared" si="10"/>
        <v>57.42</v>
      </c>
      <c r="CV6" s="35">
        <f t="shared" si="10"/>
        <v>56.72</v>
      </c>
      <c r="CW6" s="34" t="str">
        <f>IF(CW7="","",IF(CW7="-","【-】","【"&amp;SUBSTITUTE(TEXT(CW7,"#,##0.00"),"-","△")&amp;"】"))</f>
        <v>【59.57】</v>
      </c>
      <c r="CX6" s="35">
        <f>IF(CX7="",NA(),CX7)</f>
        <v>82.84</v>
      </c>
      <c r="CY6" s="35">
        <f t="shared" ref="CY6:DG6" si="11">IF(CY7="",NA(),CY7)</f>
        <v>83.4</v>
      </c>
      <c r="CZ6" s="35">
        <f t="shared" si="11"/>
        <v>83.16</v>
      </c>
      <c r="DA6" s="35">
        <f t="shared" si="11"/>
        <v>85.97</v>
      </c>
      <c r="DB6" s="35">
        <f t="shared" si="11"/>
        <v>86.29</v>
      </c>
      <c r="DC6" s="35">
        <f t="shared" si="11"/>
        <v>89.88</v>
      </c>
      <c r="DD6" s="35">
        <f t="shared" si="11"/>
        <v>89.68</v>
      </c>
      <c r="DE6" s="35">
        <f t="shared" si="11"/>
        <v>89.79</v>
      </c>
      <c r="DF6" s="35">
        <f t="shared" si="11"/>
        <v>90.42</v>
      </c>
      <c r="DG6" s="35">
        <f t="shared" si="11"/>
        <v>90.72</v>
      </c>
      <c r="DH6" s="34" t="str">
        <f>IF(DH7="","",IF(DH7="-","【-】","【"&amp;SUBSTITUTE(TEXT(DH7,"#,##0.00"),"-","△")&amp;"】"))</f>
        <v>【95.57】</v>
      </c>
      <c r="DI6" s="35">
        <f>IF(DI7="",NA(),DI7)</f>
        <v>20.49</v>
      </c>
      <c r="DJ6" s="35">
        <f t="shared" ref="DJ6:DR6" si="12">IF(DJ7="",NA(),DJ7)</f>
        <v>22.91</v>
      </c>
      <c r="DK6" s="35">
        <f t="shared" si="12"/>
        <v>25.25</v>
      </c>
      <c r="DL6" s="35">
        <f t="shared" si="12"/>
        <v>27.46</v>
      </c>
      <c r="DM6" s="35">
        <f t="shared" si="12"/>
        <v>29.16</v>
      </c>
      <c r="DN6" s="35">
        <f t="shared" si="12"/>
        <v>27.12</v>
      </c>
      <c r="DO6" s="35">
        <f t="shared" si="12"/>
        <v>29.5</v>
      </c>
      <c r="DP6" s="35">
        <f t="shared" si="12"/>
        <v>30.6</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5">
        <f t="shared" si="13"/>
        <v>1.93</v>
      </c>
      <c r="DZ6" s="35">
        <f t="shared" si="13"/>
        <v>1.92</v>
      </c>
      <c r="EA6" s="35">
        <f t="shared" si="13"/>
        <v>1.83</v>
      </c>
      <c r="EB6" s="35">
        <f t="shared" si="13"/>
        <v>1.37</v>
      </c>
      <c r="EC6" s="35">
        <f t="shared" si="13"/>
        <v>1.34</v>
      </c>
      <c r="ED6" s="34" t="str">
        <f>IF(ED7="","",IF(ED7="-","【-】","【"&amp;SUBSTITUTE(TEXT(ED7,"#,##0.00"),"-","△")&amp;"】"))</f>
        <v>【5.72】</v>
      </c>
      <c r="EE6" s="34">
        <f>IF(EE7="",NA(),EE7)</f>
        <v>0</v>
      </c>
      <c r="EF6" s="34">
        <f t="shared" ref="EF6:EN6" si="14">IF(EF7="",NA(),EF7)</f>
        <v>0</v>
      </c>
      <c r="EG6" s="34">
        <f t="shared" si="14"/>
        <v>0</v>
      </c>
      <c r="EH6" s="34">
        <f t="shared" si="14"/>
        <v>0</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432130</v>
      </c>
      <c r="D7" s="37">
        <v>46</v>
      </c>
      <c r="E7" s="37">
        <v>17</v>
      </c>
      <c r="F7" s="37">
        <v>1</v>
      </c>
      <c r="G7" s="37">
        <v>0</v>
      </c>
      <c r="H7" s="37" t="s">
        <v>96</v>
      </c>
      <c r="I7" s="37" t="s">
        <v>97</v>
      </c>
      <c r="J7" s="37" t="s">
        <v>98</v>
      </c>
      <c r="K7" s="37" t="s">
        <v>99</v>
      </c>
      <c r="L7" s="37" t="s">
        <v>100</v>
      </c>
      <c r="M7" s="37" t="s">
        <v>101</v>
      </c>
      <c r="N7" s="38" t="s">
        <v>102</v>
      </c>
      <c r="O7" s="38">
        <v>57.97</v>
      </c>
      <c r="P7" s="38">
        <v>48.53</v>
      </c>
      <c r="Q7" s="38">
        <v>80.760000000000005</v>
      </c>
      <c r="R7" s="38">
        <v>3140</v>
      </c>
      <c r="S7" s="38">
        <v>58351</v>
      </c>
      <c r="T7" s="38">
        <v>188.61</v>
      </c>
      <c r="U7" s="38">
        <v>309.37</v>
      </c>
      <c r="V7" s="38">
        <v>28212</v>
      </c>
      <c r="W7" s="38">
        <v>8.86</v>
      </c>
      <c r="X7" s="38">
        <v>3184.2</v>
      </c>
      <c r="Y7" s="38">
        <v>99.04</v>
      </c>
      <c r="Z7" s="38">
        <v>96.45</v>
      </c>
      <c r="AA7" s="38">
        <v>98.38</v>
      </c>
      <c r="AB7" s="38">
        <v>100.07</v>
      </c>
      <c r="AC7" s="38">
        <v>97.69</v>
      </c>
      <c r="AD7" s="38">
        <v>105.98</v>
      </c>
      <c r="AE7" s="38">
        <v>105.53</v>
      </c>
      <c r="AF7" s="38">
        <v>105.06</v>
      </c>
      <c r="AG7" s="38">
        <v>106.81</v>
      </c>
      <c r="AH7" s="38">
        <v>106.5</v>
      </c>
      <c r="AI7" s="38">
        <v>106.67</v>
      </c>
      <c r="AJ7" s="38">
        <v>0</v>
      </c>
      <c r="AK7" s="38">
        <v>0</v>
      </c>
      <c r="AL7" s="38">
        <v>0</v>
      </c>
      <c r="AM7" s="38">
        <v>0</v>
      </c>
      <c r="AN7" s="38">
        <v>0</v>
      </c>
      <c r="AO7" s="38">
        <v>41.15</v>
      </c>
      <c r="AP7" s="38">
        <v>39.08</v>
      </c>
      <c r="AQ7" s="38">
        <v>41.56</v>
      </c>
      <c r="AR7" s="38">
        <v>34.4</v>
      </c>
      <c r="AS7" s="38">
        <v>18.36</v>
      </c>
      <c r="AT7" s="38">
        <v>3.64</v>
      </c>
      <c r="AU7" s="38">
        <v>3.24</v>
      </c>
      <c r="AV7" s="38">
        <v>-15.35</v>
      </c>
      <c r="AW7" s="38">
        <v>-20.92</v>
      </c>
      <c r="AX7" s="38">
        <v>-6.59</v>
      </c>
      <c r="AY7" s="38">
        <v>-28.48</v>
      </c>
      <c r="AZ7" s="38">
        <v>88.12</v>
      </c>
      <c r="BA7" s="38">
        <v>81.33</v>
      </c>
      <c r="BB7" s="38">
        <v>80.81</v>
      </c>
      <c r="BC7" s="38">
        <v>68.17</v>
      </c>
      <c r="BD7" s="38">
        <v>55.6</v>
      </c>
      <c r="BE7" s="38">
        <v>67.52</v>
      </c>
      <c r="BF7" s="38">
        <v>781.53</v>
      </c>
      <c r="BG7" s="38">
        <v>736.62</v>
      </c>
      <c r="BH7" s="38">
        <v>599.78</v>
      </c>
      <c r="BI7" s="38">
        <v>559.79</v>
      </c>
      <c r="BJ7" s="38">
        <v>510.37</v>
      </c>
      <c r="BK7" s="38">
        <v>716.96</v>
      </c>
      <c r="BL7" s="38">
        <v>799.11</v>
      </c>
      <c r="BM7" s="38">
        <v>768.62</v>
      </c>
      <c r="BN7" s="38">
        <v>789.44</v>
      </c>
      <c r="BO7" s="38">
        <v>789.08</v>
      </c>
      <c r="BP7" s="38">
        <v>705.21</v>
      </c>
      <c r="BQ7" s="38">
        <v>85.47</v>
      </c>
      <c r="BR7" s="38">
        <v>79.87</v>
      </c>
      <c r="BS7" s="38">
        <v>85.03</v>
      </c>
      <c r="BT7" s="38">
        <v>88.91</v>
      </c>
      <c r="BU7" s="38">
        <v>72.930000000000007</v>
      </c>
      <c r="BV7" s="38">
        <v>88.09</v>
      </c>
      <c r="BW7" s="38">
        <v>87.69</v>
      </c>
      <c r="BX7" s="38">
        <v>88.06</v>
      </c>
      <c r="BY7" s="38">
        <v>87.29</v>
      </c>
      <c r="BZ7" s="38">
        <v>88.25</v>
      </c>
      <c r="CA7" s="38">
        <v>98.96</v>
      </c>
      <c r="CB7" s="38">
        <v>176.02</v>
      </c>
      <c r="CC7" s="38">
        <v>193.26</v>
      </c>
      <c r="CD7" s="38">
        <v>182.24</v>
      </c>
      <c r="CE7" s="38">
        <v>174.61</v>
      </c>
      <c r="CF7" s="38">
        <v>211.42</v>
      </c>
      <c r="CG7" s="38">
        <v>181.8</v>
      </c>
      <c r="CH7" s="38">
        <v>180.07</v>
      </c>
      <c r="CI7" s="38">
        <v>179.32</v>
      </c>
      <c r="CJ7" s="38">
        <v>176.67</v>
      </c>
      <c r="CK7" s="38">
        <v>176.37</v>
      </c>
      <c r="CL7" s="38">
        <v>134.52000000000001</v>
      </c>
      <c r="CM7" s="38">
        <v>77.290000000000006</v>
      </c>
      <c r="CN7" s="38">
        <v>73.540000000000006</v>
      </c>
      <c r="CO7" s="38">
        <v>66.319999999999993</v>
      </c>
      <c r="CP7" s="38">
        <v>67.86</v>
      </c>
      <c r="CQ7" s="38">
        <v>67.86</v>
      </c>
      <c r="CR7" s="38">
        <v>59.35</v>
      </c>
      <c r="CS7" s="38">
        <v>58.4</v>
      </c>
      <c r="CT7" s="38">
        <v>58</v>
      </c>
      <c r="CU7" s="38">
        <v>57.42</v>
      </c>
      <c r="CV7" s="38">
        <v>56.72</v>
      </c>
      <c r="CW7" s="38">
        <v>59.57</v>
      </c>
      <c r="CX7" s="38">
        <v>82.84</v>
      </c>
      <c r="CY7" s="38">
        <v>83.4</v>
      </c>
      <c r="CZ7" s="38">
        <v>83.16</v>
      </c>
      <c r="DA7" s="38">
        <v>85.97</v>
      </c>
      <c r="DB7" s="38">
        <v>86.29</v>
      </c>
      <c r="DC7" s="38">
        <v>89.88</v>
      </c>
      <c r="DD7" s="38">
        <v>89.68</v>
      </c>
      <c r="DE7" s="38">
        <v>89.79</v>
      </c>
      <c r="DF7" s="38">
        <v>90.42</v>
      </c>
      <c r="DG7" s="38">
        <v>90.72</v>
      </c>
      <c r="DH7" s="38">
        <v>95.57</v>
      </c>
      <c r="DI7" s="38">
        <v>20.49</v>
      </c>
      <c r="DJ7" s="38">
        <v>22.91</v>
      </c>
      <c r="DK7" s="38">
        <v>25.25</v>
      </c>
      <c r="DL7" s="38">
        <v>27.46</v>
      </c>
      <c r="DM7" s="38">
        <v>29.16</v>
      </c>
      <c r="DN7" s="38">
        <v>27.12</v>
      </c>
      <c r="DO7" s="38">
        <v>29.5</v>
      </c>
      <c r="DP7" s="38">
        <v>30.6</v>
      </c>
      <c r="DQ7" s="38">
        <v>29.23</v>
      </c>
      <c r="DR7" s="38">
        <v>20.78</v>
      </c>
      <c r="DS7" s="38">
        <v>36.520000000000003</v>
      </c>
      <c r="DT7" s="38">
        <v>0</v>
      </c>
      <c r="DU7" s="38">
        <v>0</v>
      </c>
      <c r="DV7" s="38">
        <v>0</v>
      </c>
      <c r="DW7" s="38">
        <v>0</v>
      </c>
      <c r="DX7" s="38">
        <v>0</v>
      </c>
      <c r="DY7" s="38">
        <v>1.93</v>
      </c>
      <c r="DZ7" s="38">
        <v>1.92</v>
      </c>
      <c r="EA7" s="38">
        <v>1.83</v>
      </c>
      <c r="EB7" s="38">
        <v>1.37</v>
      </c>
      <c r="EC7" s="38">
        <v>1.34</v>
      </c>
      <c r="ED7" s="38">
        <v>5.72</v>
      </c>
      <c r="EE7" s="38">
        <v>0</v>
      </c>
      <c r="EF7" s="38">
        <v>0</v>
      </c>
      <c r="EG7" s="38">
        <v>0</v>
      </c>
      <c r="EH7" s="38">
        <v>0</v>
      </c>
      <c r="EI7" s="38">
        <v>0</v>
      </c>
      <c r="EJ7" s="38">
        <v>0.19</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2022-01-25T00:42:09Z</cp:lastPrinted>
  <dcterms:created xsi:type="dcterms:W3CDTF">2021-12-03T07:19:28Z</dcterms:created>
  <dcterms:modified xsi:type="dcterms:W3CDTF">2022-01-25T00:42:11Z</dcterms:modified>
  <cp:category/>
</cp:coreProperties>
</file>