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25_本庁_企業局\01_上下水道総務課\★経営係\10_財政課照会・通知\Ｒ03\33_公営企業に係る経営比較分析表（令和2年度決算）の分析等について\00_提出\下水道（法適）\"/>
    </mc:Choice>
  </mc:AlternateContent>
  <workbookProtection workbookAlgorithmName="SHA-512" workbookHashValue="3L0YPDaiZymhCr2uFz3g5NOVZrWOSZw1dL3ULMg81RBKUx9bAjhRXEvJggmNHmLTNfaFzpWIqvDyNBoqyhAU6A==" workbookSaltValue="WLUzs6rQ8/S7+Ngsevusz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<sst xmlns="http://schemas.openxmlformats.org/spreadsheetml/2006/main" count="231" uniqueCount="117">
  <si>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</si>
  <si>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</si>
  <si>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</si>
  <si>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</si>
  <si>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</si>
  <si>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</si>
  <si>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</si>
  <si>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</si>
  <si>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</si>
  <si>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</si>
  <si>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</si>
  <si>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</si>
  <si>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</si>
  <si>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</si>
  <si>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</si>
  <si>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</si>
  <si>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</si>
  <si>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</si>
  <si>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</si>
  <si>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</si>
  <si>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</si>
  <si>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</si>
  <si>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</si>
  <si>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</si>
  <si>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</si>
  <si>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</si>
  <si>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</si>
  <si>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</si>
  <si>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</si>
  <si>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</si>
  <si>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</si>
  <si>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</si>
  <si>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</si>
  <si>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</si>
  <si>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</si>
  <si>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</si>
  <si>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</si>
  <si>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</si>
  <si>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</si>
  <si>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</si>
  <si>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</si>
  <si>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</si>
  <si>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</si>
  <si>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</si>
  <si>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</si>
  <si>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</si>
  <si>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</si>
  <si>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</si>
  <si>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</si>
  <si>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</si>
  <si>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</si>
  <si>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</si>
  <si>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</si>
  <si>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</si>
  <si>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</si>
  <si>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</si>
  <si>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</si>
  <si>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</si>
  <si>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</si>
  <si>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</si>
  <si>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</si>
  <si>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</si>
  <si>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</si>
  <si>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</si>
  <si>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</si>
  <si>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</si>
  <si>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</si>
  <si>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</si>
  <si>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</si>
  <si>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</si>
  <si>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</si>
  <si>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</si>
  <si>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</si>
  <si>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</si>
  <si>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</si>
  <si>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</si>
  <si>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</si>
  <si>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</si>
  <si>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</si>
  <si>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</si>
  <si>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</si>
  <si>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</si>
  <si>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</si>
  <si>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</si>
  <si>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</si>
  <si>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</si>
  <si>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</si>
  <si>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</si>
  <si>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</si>
  <si>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</si>
  <si>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</si>
  <si>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</si>
  <si>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</si>
  <si>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</si>
  <si>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</si>
  <si>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</si>
  <si>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</si>
  <si>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</si>
  <si>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</si>
  <si>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</si>
  <si>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</si>
  <si>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</si>
  <si>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</si>
  <si>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</si>
  <si>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</si>
  <si>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</si>
  <si>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</si>
  <si>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</si>
  <si>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</si>
  <si>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</si>
  <si>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</si>
  <si>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</si>
  <si>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</si>
  <si>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</si>
  <si>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・有形固定資産減価償却率は、増加傾向にあり、引き続き老朽化しつつある施設や設備を適切に維持管理しながら、下水道の機能を確保していく必要があります。
・管渠老朽化率は、法定耐用年数を経過した管渠がないことから、管路の健全性は一定確保できていると考えています。
・管渠改善率の0.00％は、対象となる老朽化管渠がまだ発生していないためです。今後、管渠老朽化率の上昇が想定されるため、ストックマネジメント計画による管渠カメラ調査の結果で改善延長を増やしていくことを検討しています。</t>
    <phoneticPr fontId="4"/>
  </si>
  <si>
    <t>・平成28年度に経営戦略を策定し、令和元年度ストックマネジメント計画及び未普及解消計画が策定されたため令和2年度に経営戦略の見直しを図りました。また平成30年度より熊本県北ブロック広域化共同化事業検討会に参加し近隣市町と施設の統廃合による維持管理費等の縮減を検討しています。今後も効率的な施設整備と適切な使用料水準及び接続勧奨の推進により、将来安定した経営を継続できるように取り組んでいきたいと考えています。</t>
    <rPh sb="66" eb="67">
      <t>ハカ</t>
    </rPh>
    <phoneticPr fontId="4"/>
  </si>
  <si>
    <t>・経常収支比率は100％を越えており、累積欠損金は生じていないことから、現状は健全な経営状態といえます。ただし、類似団体及び全国平均値より低く、また使用料収入の低下等により今後厳しい経営状態が想定されます。
・流動比率は、類似団体及び全国平均値を上回っているため支払返済能力は確保されているが、数年、減少傾向にあるため流動資産の値に注意する必要があります。
・企業債残高対事業規模比率は、類似団体及び全国平均値よりも低水準で推移していることから、現状では財務健全性は保持されていると考えています。今後も、企業債残高と投資規模及び使用料水準とのバランスに留意していきます。
・経費回収率は、数年減少傾向だったが、平成29年度より100%となりました。今後もこの状況を維持するため、汚水処理原価の抑制に努めながら適正な使用料収入の確保に努めます。
・施設利用率が53%程度と類似団体及び全国平均を下回っているものの、本市は普及拡大途上であることから、今後は普及拡大に関する計画も見据えて処理場等の非効率性の有無を確認していく必要があります。
・水洗化率は、類似団体及び全国平均を下回り、また前年度より下がっています。要因としては、下水道処理区域での人口減少によるものと考えています。今後、下水道の普及拡大と伴に個別訪問等接続勧奨を進め、適正な使用料収入を確保する必要があります。</t>
    <rPh sb="77" eb="79">
      <t>シュウニュウ</t>
    </rPh>
    <rPh sb="164" eb="165">
      <t>アタイ</t>
    </rPh>
    <rPh sb="198" eb="199">
      <t>オヨ</t>
    </rPh>
    <rPh sb="200" eb="202">
      <t>ゼンコク</t>
    </rPh>
    <rPh sb="276" eb="278">
      <t>リュウイ</t>
    </rPh>
    <rPh sb="363" eb="365">
      <t>カクホ</t>
    </rPh>
    <rPh sb="366" eb="367">
      <t>ツト</t>
    </rPh>
    <rPh sb="389" eb="390">
      <t>オヨ</t>
    </rPh>
    <rPh sb="391" eb="393">
      <t>ゼンコク</t>
    </rPh>
    <rPh sb="444" eb="445">
      <t>トウ</t>
    </rPh>
    <rPh sb="480" eb="481">
      <t>オヨ</t>
    </rPh>
    <rPh sb="482" eb="484">
      <t>ゼンコク</t>
    </rPh>
    <rPh sb="487" eb="489">
      <t>シタマワ</t>
    </rPh>
    <rPh sb="493" eb="496">
      <t>ゼンネンド</t>
    </rPh>
    <rPh sb="498" eb="499">
      <t>サ</t>
    </rPh>
    <rPh sb="506" eb="508">
      <t>ヨウイン</t>
    </rPh>
    <rPh sb="513" eb="516">
      <t>ゲスイドウ</t>
    </rPh>
    <rPh sb="516" eb="518">
      <t>ショリ</t>
    </rPh>
    <rPh sb="518" eb="520">
      <t>クイキ</t>
    </rPh>
    <rPh sb="522" eb="524">
      <t>ジンコウ</t>
    </rPh>
    <rPh sb="524" eb="526">
      <t>ゲンショウ</t>
    </rPh>
    <rPh sb="532" eb="533">
      <t>カンガ</t>
    </rPh>
    <rPh sb="539" eb="541">
      <t>コンゴ</t>
    </rPh>
    <rPh sb="553" eb="555">
      <t>コベツ</t>
    </rPh>
    <rPh sb="555" eb="557">
      <t>ホウモン</t>
    </rPh>
    <rPh sb="557" eb="558">
      <t>トウ</t>
    </rPh>
    <rPh sb="566" eb="568">
      <t>テキセイ</t>
    </rPh>
    <rPh sb="569" eb="572">
      <t>シヨウリョウ</t>
    </rPh>
    <rPh sb="572" eb="574">
      <t>シュウニュウ</t>
    </rPh>
    <rPh sb="575" eb="577">
      <t>カクホ</t>
    </rPh>
    <rPh sb="579" eb="5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</si>
</sst>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0.02</c:v>
                </c:pt>
                <c:pt idx="3">
                  <c:v>0</c:v>
                </c:pt>
                <c:pt idx="4">
                  <c:v>0</c:v>
                </c:pt>
              </c:numCache>
            </c:numRef>
          </c:val>
          <c:extLst>
            <c:ext xmlns:c16="http://schemas.microsoft.com/office/drawing/2014/chart" uri="{C3380CC4-5D6E-409C-BE32-E72D297353CC}">
              <c16:uniqueId val="{00000000-DEDD-4283-8935-BAF40C7A4BF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DEDD-4283-8935-BAF40C7A4BF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54.59</c:v>
                </c:pt>
                <c:pt idx="1">
                  <c:v>54.59</c:v>
                </c:pt>
                <c:pt idx="2">
                  <c:v>54.42</c:v>
                </c:pt>
                <c:pt idx="3">
                  <c:v>54.42</c:v>
                </c:pt>
                <c:pt idx="4">
                  <c:v>53.39</c:v>
                </c:pt>
              </c:numCache>
            </c:numRef>
          </c:val>
          <c:extLst>
            <c:ext xmlns:c16="http://schemas.microsoft.com/office/drawing/2014/chart" uri="{C3380CC4-5D6E-409C-BE32-E72D297353CC}">
              <c16:uniqueId val="{00000000-95A7-4785-9ACD-10D6AFAF833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95A7-4785-9ACD-10D6AFAF833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89.61</c:v>
                </c:pt>
                <c:pt idx="1">
                  <c:v>90.84</c:v>
                </c:pt>
                <c:pt idx="2">
                  <c:v>91.67</c:v>
                </c:pt>
                <c:pt idx="3">
                  <c:v>90.53</c:v>
                </c:pt>
                <c:pt idx="4">
                  <c:v>90.43</c:v>
                </c:pt>
              </c:numCache>
            </c:numRef>
          </c:val>
          <c:extLst>
            <c:ext xmlns:c16="http://schemas.microsoft.com/office/drawing/2014/chart" uri="{C3380CC4-5D6E-409C-BE32-E72D297353CC}">
              <c16:uniqueId val="{00000000-2DA7-43EC-90C9-06F0FEA3487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2DA7-43EC-90C9-06F0FEA3487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109.32</c:v>
                </c:pt>
                <c:pt idx="1">
                  <c:v>103.13</c:v>
                </c:pt>
                <c:pt idx="2">
                  <c:v>103.67</c:v>
                </c:pt>
                <c:pt idx="3">
                  <c:v>105.33</c:v>
                </c:pt>
                <c:pt idx="4">
                  <c:v>101.87</c:v>
                </c:pt>
              </c:numCache>
            </c:numRef>
          </c:val>
          <c:extLst>
            <c:ext xmlns:c16="http://schemas.microsoft.com/office/drawing/2014/chart" uri="{C3380CC4-5D6E-409C-BE32-E72D297353CC}">
              <c16:uniqueId val="{00000000-8BEA-472F-AA85-5673C9BEBF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8BEA-472F-AA85-5673C9BEBF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32.83</c:v>
                </c:pt>
                <c:pt idx="1">
                  <c:v>35.29</c:v>
                </c:pt>
                <c:pt idx="2">
                  <c:v>36.69</c:v>
                </c:pt>
                <c:pt idx="3">
                  <c:v>39.1</c:v>
                </c:pt>
                <c:pt idx="4">
                  <c:v>41.51</c:v>
                </c:pt>
              </c:numCache>
            </c:numRef>
          </c:val>
          <c:extLst>
            <c:ext xmlns:c16="http://schemas.microsoft.com/office/drawing/2014/chart" uri="{C3380CC4-5D6E-409C-BE32-E72D297353CC}">
              <c16:uniqueId val="{00000000-C8E0-43A9-858A-A9FC12E1DA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C8E0-43A9-858A-A9FC12E1DA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E8-4E50-B0C6-D4C40D2CF6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E9E8-4E50-B0C6-D4C40D2CF6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7A-417B-A780-FD07D14C932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157A-417B-A780-FD07D14C932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249.52</c:v>
                </c:pt>
                <c:pt idx="1">
                  <c:v>219.33</c:v>
                </c:pt>
                <c:pt idx="2">
                  <c:v>213.27</c:v>
                </c:pt>
                <c:pt idx="3">
                  <c:v>196.84</c:v>
                </c:pt>
                <c:pt idx="4">
                  <c:v>188.46</c:v>
                </c:pt>
              </c:numCache>
            </c:numRef>
          </c:val>
          <c:extLst>
            <c:ext xmlns:c16="http://schemas.microsoft.com/office/drawing/2014/chart" uri="{C3380CC4-5D6E-409C-BE32-E72D297353CC}">
              <c16:uniqueId val="{00000000-9689-4DF4-8A14-921DFB6A8DC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9689-4DF4-8A14-921DFB6A8DC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441.8</c:v>
                </c:pt>
                <c:pt idx="1">
                  <c:v>551.17999999999995</c:v>
                </c:pt>
                <c:pt idx="2">
                  <c:v>531.51</c:v>
                </c:pt>
                <c:pt idx="3">
                  <c:v>506.94</c:v>
                </c:pt>
                <c:pt idx="4">
                  <c:v>464.03</c:v>
                </c:pt>
              </c:numCache>
            </c:numRef>
          </c:val>
          <c:extLst>
            <c:ext xmlns:c16="http://schemas.microsoft.com/office/drawing/2014/chart" uri="{C3380CC4-5D6E-409C-BE32-E72D297353CC}">
              <c16:uniqueId val="{00000000-FB8B-4881-A3F3-AD02D91E8F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FB8B-4881-A3F3-AD02D91E8F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98.59</c:v>
                </c:pt>
                <c:pt idx="1">
                  <c:v>100</c:v>
                </c:pt>
                <c:pt idx="2">
                  <c:v>100</c:v>
                </c:pt>
                <c:pt idx="3">
                  <c:v>100</c:v>
                </c:pt>
                <c:pt idx="4">
                  <c:v>100</c:v>
                </c:pt>
              </c:numCache>
            </c:numRef>
          </c:val>
          <c:extLst>
            <c:ext xmlns:c16="http://schemas.microsoft.com/office/drawing/2014/chart" uri="{C3380CC4-5D6E-409C-BE32-E72D297353CC}">
              <c16:uniqueId val="{00000000-0F0C-4C66-85D3-0E5F3E45894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0F0C-4C66-85D3-0E5F3E45894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176.39</c:v>
                </c:pt>
                <c:pt idx="1">
                  <c:v>173.03</c:v>
                </c:pt>
                <c:pt idx="2">
                  <c:v>173.33</c:v>
                </c:pt>
                <c:pt idx="3">
                  <c:v>173.53</c:v>
                </c:pt>
                <c:pt idx="4">
                  <c:v>173.73</c:v>
                </c:pt>
              </c:numCache>
            </c:numRef>
          </c:val>
          <c:extLst>
            <c:ext xmlns:c16="http://schemas.microsoft.com/office/drawing/2014/chart" uri="{C3380CC4-5D6E-409C-BE32-E72D297353CC}">
              <c16:uniqueId val="{00000000-2426-4A81-95D7-D3562D5407A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2426-4A81-95D7-D3562D5407A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玉名市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65474</v>
      </c>
      <c r="AM8" s="51"/>
      <c r="AN8" s="51"/>
      <c r="AO8" s="51"/>
      <c r="AP8" s="51"/>
      <c r="AQ8" s="51"/>
      <c r="AR8" s="51"/>
      <c r="AS8" s="51"/>
      <c r="AT8" s="46">
        <f>データ!T6</f>
        <v>152.6</v>
      </c>
      <c r="AU8" s="46"/>
      <c r="AV8" s="46"/>
      <c r="AW8" s="46"/>
      <c r="AX8" s="46"/>
      <c r="AY8" s="46"/>
      <c r="AZ8" s="46"/>
      <c r="BA8" s="46"/>
      <c r="BB8" s="46">
        <f>データ!U6</f>
        <v>429.06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63.1</v>
      </c>
      <c r="J10" s="46"/>
      <c r="K10" s="46"/>
      <c r="L10" s="46"/>
      <c r="M10" s="46"/>
      <c r="N10" s="46"/>
      <c r="O10" s="46"/>
      <c r="P10" s="46">
        <f>データ!P6</f>
        <v>55.14</v>
      </c>
      <c r="Q10" s="46"/>
      <c r="R10" s="46"/>
      <c r="S10" s="46"/>
      <c r="T10" s="46"/>
      <c r="U10" s="46"/>
      <c r="V10" s="46"/>
      <c r="W10" s="46">
        <f>データ!Q6</f>
        <v>71.73</v>
      </c>
      <c r="X10" s="46"/>
      <c r="Y10" s="46"/>
      <c r="Z10" s="46"/>
      <c r="AA10" s="46"/>
      <c r="AB10" s="46"/>
      <c r="AC10" s="46"/>
      <c r="AD10" s="51">
        <f>データ!R6</f>
        <v>3610</v>
      </c>
      <c r="AE10" s="51"/>
      <c r="AF10" s="51"/>
      <c r="AG10" s="51"/>
      <c r="AH10" s="51"/>
      <c r="AI10" s="51"/>
      <c r="AJ10" s="51"/>
      <c r="AK10" s="2"/>
      <c r="AL10" s="51">
        <f>データ!V6</f>
        <v>35947</v>
      </c>
      <c r="AM10" s="51"/>
      <c r="AN10" s="51"/>
      <c r="AO10" s="51"/>
      <c r="AP10" s="51"/>
      <c r="AQ10" s="51"/>
      <c r="AR10" s="51"/>
      <c r="AS10" s="51"/>
      <c r="AT10" s="46">
        <f>データ!W6</f>
        <v>11.63</v>
      </c>
      <c r="AU10" s="46"/>
      <c r="AV10" s="46"/>
      <c r="AW10" s="46"/>
      <c r="AX10" s="46"/>
      <c r="AY10" s="46"/>
      <c r="AZ10" s="46"/>
      <c r="BA10" s="46"/>
      <c r="BB10" s="46">
        <f>データ!X6</f>
        <v>3090.89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8QEU/t+j97bVTyVkZLc+iV+P6SEJ4DhZqsU4LqtIsT4XOJO+GuMHktkvHP7991XJcB4WtGmJd9KVkGowfhswEA==" saltValue="2rRGOiTVNNc+kXWBZ777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432067</v>
      </c>
      <c r="D6" s="33">
        <f t="shared" si="3"/>
        <v>46</v>
      </c>
      <c r="E6" s="33">
        <f t="shared" si="3"/>
        <v>17</v>
      </c>
      <c r="F6" s="33">
        <f t="shared" si="3"/>
        <v>1</v>
      </c>
      <c r="G6" s="33">
        <f t="shared" si="3"/>
        <v>0</v>
      </c>
      <c r="H6" s="33" t="str">
        <f t="shared" si="3"/>
        <v>熊本県　玉名市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63.1</v>
      </c>
      <c r="P6" s="34">
        <f t="shared" si="3"/>
        <v>55.14</v>
      </c>
      <c r="Q6" s="34">
        <f t="shared" si="3"/>
        <v>71.73</v>
      </c>
      <c r="R6" s="34">
        <f t="shared" si="3"/>
        <v>3610</v>
      </c>
      <c r="S6" s="34">
        <f t="shared" si="3"/>
        <v>65474</v>
      </c>
      <c r="T6" s="34">
        <f t="shared" si="3"/>
        <v>152.6</v>
      </c>
      <c r="U6" s="34">
        <f t="shared" si="3"/>
        <v>429.06</v>
      </c>
      <c r="V6" s="34">
        <f t="shared" si="3"/>
        <v>35947</v>
      </c>
      <c r="W6" s="34">
        <f t="shared" si="3"/>
        <v>11.63</v>
      </c>
      <c r="X6" s="34">
        <f t="shared" si="3"/>
        <v>3090.89</v>
      </c>
      <c r="Y6" s="35">
        <f>IF(Y7="",NA(),Y7)</f>
        <v>109.32</v>
      </c>
      <c r="Z6" s="35">
        <f t="shared" ref="Z6:AH6" si="4">IF(Z7="",NA(),Z7)</f>
        <v>103.13</v>
      </c>
      <c r="AA6" s="35">
        <f t="shared" si="4"/>
        <v>103.67</v>
      </c>
      <c r="AB6" s="35">
        <f t="shared" si="4"/>
        <v>105.33</v>
      </c>
      <c r="AC6" s="35">
        <f t="shared" si="4"/>
        <v>101.87</v>
      </c>
      <c r="AD6" s="35">
        <f t="shared" si="4"/>
        <v>109.27</v>
      </c>
      <c r="AE6" s="35">
        <f t="shared" si="4"/>
        <v>108.03</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249.52</v>
      </c>
      <c r="AV6" s="35">
        <f t="shared" ref="AV6:BD6" si="6">IF(AV7="",NA(),AV7)</f>
        <v>219.33</v>
      </c>
      <c r="AW6" s="35">
        <f t="shared" si="6"/>
        <v>213.27</v>
      </c>
      <c r="AX6" s="35">
        <f t="shared" si="6"/>
        <v>196.84</v>
      </c>
      <c r="AY6" s="35">
        <f t="shared" si="6"/>
        <v>188.46</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441.8</v>
      </c>
      <c r="BG6" s="35">
        <f t="shared" ref="BG6:BO6" si="7">IF(BG7="",NA(),BG7)</f>
        <v>551.17999999999995</v>
      </c>
      <c r="BH6" s="35">
        <f t="shared" si="7"/>
        <v>531.51</v>
      </c>
      <c r="BI6" s="35">
        <f t="shared" si="7"/>
        <v>506.94</v>
      </c>
      <c r="BJ6" s="35">
        <f t="shared" si="7"/>
        <v>464.03</v>
      </c>
      <c r="BK6" s="35">
        <f t="shared" si="7"/>
        <v>774.99</v>
      </c>
      <c r="BL6" s="35">
        <f t="shared" si="7"/>
        <v>799.41</v>
      </c>
      <c r="BM6" s="35">
        <f t="shared" si="7"/>
        <v>820.36</v>
      </c>
      <c r="BN6" s="35">
        <f t="shared" si="7"/>
        <v>847.44</v>
      </c>
      <c r="BO6" s="35">
        <f t="shared" si="7"/>
        <v>857.88</v>
      </c>
      <c r="BP6" s="34" t="str">
        <f>IF(BP7="","",IF(BP7="-","【-】","【"&amp;SUBSTITUTE(TEXT(BP7,"#,##0.00"),"-","△")&amp;"】"))</f>
        <v>【705.21】</v>
      </c>
      <c r="BQ6" s="35">
        <f>IF(BQ7="",NA(),BQ7)</f>
        <v>98.59</v>
      </c>
      <c r="BR6" s="35">
        <f t="shared" ref="BR6:BZ6" si="8">IF(BR7="",NA(),BR7)</f>
        <v>100</v>
      </c>
      <c r="BS6" s="35">
        <f t="shared" si="8"/>
        <v>100</v>
      </c>
      <c r="BT6" s="35">
        <f t="shared" si="8"/>
        <v>100</v>
      </c>
      <c r="BU6" s="35">
        <f t="shared" si="8"/>
        <v>100</v>
      </c>
      <c r="BV6" s="35">
        <f t="shared" si="8"/>
        <v>96.57</v>
      </c>
      <c r="BW6" s="35">
        <f t="shared" si="8"/>
        <v>96.54</v>
      </c>
      <c r="BX6" s="35">
        <f t="shared" si="8"/>
        <v>95.4</v>
      </c>
      <c r="BY6" s="35">
        <f t="shared" si="8"/>
        <v>94.69</v>
      </c>
      <c r="BZ6" s="35">
        <f t="shared" si="8"/>
        <v>94.97</v>
      </c>
      <c r="CA6" s="34" t="str">
        <f>IF(CA7="","",IF(CA7="-","【-】","【"&amp;SUBSTITUTE(TEXT(CA7,"#,##0.00"),"-","△")&amp;"】"))</f>
        <v>【98.96】</v>
      </c>
      <c r="CB6" s="35">
        <f>IF(CB7="",NA(),CB7)</f>
        <v>176.39</v>
      </c>
      <c r="CC6" s="35">
        <f t="shared" ref="CC6:CK6" si="9">IF(CC7="",NA(),CC7)</f>
        <v>173.03</v>
      </c>
      <c r="CD6" s="35">
        <f t="shared" si="9"/>
        <v>173.33</v>
      </c>
      <c r="CE6" s="35">
        <f t="shared" si="9"/>
        <v>173.53</v>
      </c>
      <c r="CF6" s="35">
        <f t="shared" si="9"/>
        <v>173.73</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54.59</v>
      </c>
      <c r="CN6" s="35">
        <f t="shared" ref="CN6:CV6" si="10">IF(CN7="",NA(),CN7)</f>
        <v>54.59</v>
      </c>
      <c r="CO6" s="35">
        <f t="shared" si="10"/>
        <v>54.42</v>
      </c>
      <c r="CP6" s="35">
        <f t="shared" si="10"/>
        <v>54.42</v>
      </c>
      <c r="CQ6" s="35">
        <f t="shared" si="10"/>
        <v>53.39</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89.61</v>
      </c>
      <c r="CY6" s="35">
        <f t="shared" ref="CY6:DG6" si="11">IF(CY7="",NA(),CY7)</f>
        <v>90.84</v>
      </c>
      <c r="CZ6" s="35">
        <f t="shared" si="11"/>
        <v>91.67</v>
      </c>
      <c r="DA6" s="35">
        <f t="shared" si="11"/>
        <v>90.53</v>
      </c>
      <c r="DB6" s="35">
        <f t="shared" si="11"/>
        <v>90.43</v>
      </c>
      <c r="DC6" s="35">
        <f t="shared" si="11"/>
        <v>91.76</v>
      </c>
      <c r="DD6" s="35">
        <f t="shared" si="11"/>
        <v>92.3</v>
      </c>
      <c r="DE6" s="35">
        <f t="shared" si="11"/>
        <v>92.55</v>
      </c>
      <c r="DF6" s="35">
        <f t="shared" si="11"/>
        <v>92.62</v>
      </c>
      <c r="DG6" s="35">
        <f t="shared" si="11"/>
        <v>92.72</v>
      </c>
      <c r="DH6" s="34" t="str">
        <f>IF(DH7="","",IF(DH7="-","【-】","【"&amp;SUBSTITUTE(TEXT(DH7,"#,##0.00"),"-","△")&amp;"】"))</f>
        <v>【95.57】</v>
      </c>
      <c r="DI6" s="35">
        <f>IF(DI7="",NA(),DI7)</f>
        <v>32.83</v>
      </c>
      <c r="DJ6" s="35">
        <f t="shared" ref="DJ6:DR6" si="12">IF(DJ7="",NA(),DJ7)</f>
        <v>35.29</v>
      </c>
      <c r="DK6" s="35">
        <f t="shared" si="12"/>
        <v>36.69</v>
      </c>
      <c r="DL6" s="35">
        <f t="shared" si="12"/>
        <v>39.1</v>
      </c>
      <c r="DM6" s="35">
        <f t="shared" si="12"/>
        <v>41.51</v>
      </c>
      <c r="DN6" s="35">
        <f t="shared" si="12"/>
        <v>26.63</v>
      </c>
      <c r="DO6" s="35">
        <f t="shared" si="12"/>
        <v>25.61</v>
      </c>
      <c r="DP6" s="35">
        <f t="shared" si="12"/>
        <v>26.13</v>
      </c>
      <c r="DQ6" s="35">
        <f t="shared" si="12"/>
        <v>26.36</v>
      </c>
      <c r="DR6" s="35">
        <f t="shared" si="12"/>
        <v>23.79</v>
      </c>
      <c r="DS6" s="34" t="str">
        <f>IF(DS7="","",IF(DS7="-","【-】","【"&amp;SUBSTITUTE(TEXT(DS7,"#,##0.00"),"-","△")&amp;"】"))</f>
        <v>【36.52】</v>
      </c>
      <c r="DT6" s="34">
        <f>IF(DT7="",NA(),DT7)</f>
        <v>0</v>
      </c>
      <c r="DU6" s="34">
        <f t="shared" ref="DU6:EC6" si="13">IF(DU7="",NA(),DU7)</f>
        <v>0</v>
      </c>
      <c r="DV6" s="34">
        <f t="shared" si="13"/>
        <v>0</v>
      </c>
      <c r="DW6" s="34">
        <f t="shared" si="13"/>
        <v>0</v>
      </c>
      <c r="DX6" s="34">
        <f t="shared" si="13"/>
        <v>0</v>
      </c>
      <c r="DY6" s="35">
        <f t="shared" si="13"/>
        <v>0.95</v>
      </c>
      <c r="DZ6" s="35">
        <f t="shared" si="13"/>
        <v>1.07</v>
      </c>
      <c r="EA6" s="35">
        <f t="shared" si="13"/>
        <v>1.03</v>
      </c>
      <c r="EB6" s="35">
        <f t="shared" si="13"/>
        <v>1.43</v>
      </c>
      <c r="EC6" s="35">
        <f t="shared" si="13"/>
        <v>1.22</v>
      </c>
      <c r="ED6" s="34" t="str">
        <f>IF(ED7="","",IF(ED7="-","【-】","【"&amp;SUBSTITUTE(TEXT(ED7,"#,##0.00"),"-","△")&amp;"】"))</f>
        <v>【5.72】</v>
      </c>
      <c r="EE6" s="34">
        <f>IF(EE7="",NA(),EE7)</f>
        <v>0</v>
      </c>
      <c r="EF6" s="34">
        <f t="shared" ref="EF6:EN6" si="14">IF(EF7="",NA(),EF7)</f>
        <v>0</v>
      </c>
      <c r="EG6" s="35">
        <f t="shared" si="14"/>
        <v>0.02</v>
      </c>
      <c r="EH6" s="34">
        <f t="shared" si="14"/>
        <v>0</v>
      </c>
      <c r="EI6" s="34">
        <f t="shared" si="14"/>
        <v>0</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432067</v>
      </c>
      <c r="D7" s="37">
        <v>46</v>
      </c>
      <c r="E7" s="37">
        <v>17</v>
      </c>
      <c r="F7" s="37">
        <v>1</v>
      </c>
      <c r="G7" s="37">
        <v>0</v>
      </c>
      <c r="H7" s="37" t="s">
        <v>96</v>
      </c>
      <c r="I7" s="37" t="s">
        <v>97</v>
      </c>
      <c r="J7" s="37" t="s">
        <v>98</v>
      </c>
      <c r="K7" s="37" t="s">
        <v>99</v>
      </c>
      <c r="L7" s="37" t="s">
        <v>100</v>
      </c>
      <c r="M7" s="37" t="s">
        <v>101</v>
      </c>
      <c r="N7" s="38" t="s">
        <v>102</v>
      </c>
      <c r="O7" s="38">
        <v>63.1</v>
      </c>
      <c r="P7" s="38">
        <v>55.14</v>
      </c>
      <c r="Q7" s="38">
        <v>71.73</v>
      </c>
      <c r="R7" s="38">
        <v>3610</v>
      </c>
      <c r="S7" s="38">
        <v>65474</v>
      </c>
      <c r="T7" s="38">
        <v>152.6</v>
      </c>
      <c r="U7" s="38">
        <v>429.06</v>
      </c>
      <c r="V7" s="38">
        <v>35947</v>
      </c>
      <c r="W7" s="38">
        <v>11.63</v>
      </c>
      <c r="X7" s="38">
        <v>3090.89</v>
      </c>
      <c r="Y7" s="38">
        <v>109.32</v>
      </c>
      <c r="Z7" s="38">
        <v>103.13</v>
      </c>
      <c r="AA7" s="38">
        <v>103.67</v>
      </c>
      <c r="AB7" s="38">
        <v>105.33</v>
      </c>
      <c r="AC7" s="38">
        <v>101.87</v>
      </c>
      <c r="AD7" s="38">
        <v>109.27</v>
      </c>
      <c r="AE7" s="38">
        <v>108.03</v>
      </c>
      <c r="AF7" s="38">
        <v>106.9</v>
      </c>
      <c r="AG7" s="38">
        <v>106.99</v>
      </c>
      <c r="AH7" s="38">
        <v>107.85</v>
      </c>
      <c r="AI7" s="38">
        <v>106.67</v>
      </c>
      <c r="AJ7" s="38">
        <v>0</v>
      </c>
      <c r="AK7" s="38">
        <v>0</v>
      </c>
      <c r="AL7" s="38">
        <v>0</v>
      </c>
      <c r="AM7" s="38">
        <v>0</v>
      </c>
      <c r="AN7" s="38">
        <v>0</v>
      </c>
      <c r="AO7" s="38">
        <v>15.65</v>
      </c>
      <c r="AP7" s="38">
        <v>13.55</v>
      </c>
      <c r="AQ7" s="38">
        <v>9.06</v>
      </c>
      <c r="AR7" s="38">
        <v>7.42</v>
      </c>
      <c r="AS7" s="38">
        <v>4.72</v>
      </c>
      <c r="AT7" s="38">
        <v>3.64</v>
      </c>
      <c r="AU7" s="38">
        <v>249.52</v>
      </c>
      <c r="AV7" s="38">
        <v>219.33</v>
      </c>
      <c r="AW7" s="38">
        <v>213.27</v>
      </c>
      <c r="AX7" s="38">
        <v>196.84</v>
      </c>
      <c r="AY7" s="38">
        <v>188.46</v>
      </c>
      <c r="AZ7" s="38">
        <v>77.94</v>
      </c>
      <c r="BA7" s="38">
        <v>78.45</v>
      </c>
      <c r="BB7" s="38">
        <v>76.31</v>
      </c>
      <c r="BC7" s="38">
        <v>68.180000000000007</v>
      </c>
      <c r="BD7" s="38">
        <v>67.930000000000007</v>
      </c>
      <c r="BE7" s="38">
        <v>67.52</v>
      </c>
      <c r="BF7" s="38">
        <v>441.8</v>
      </c>
      <c r="BG7" s="38">
        <v>551.17999999999995</v>
      </c>
      <c r="BH7" s="38">
        <v>531.51</v>
      </c>
      <c r="BI7" s="38">
        <v>506.94</v>
      </c>
      <c r="BJ7" s="38">
        <v>464.03</v>
      </c>
      <c r="BK7" s="38">
        <v>774.99</v>
      </c>
      <c r="BL7" s="38">
        <v>799.41</v>
      </c>
      <c r="BM7" s="38">
        <v>820.36</v>
      </c>
      <c r="BN7" s="38">
        <v>847.44</v>
      </c>
      <c r="BO7" s="38">
        <v>857.88</v>
      </c>
      <c r="BP7" s="38">
        <v>705.21</v>
      </c>
      <c r="BQ7" s="38">
        <v>98.59</v>
      </c>
      <c r="BR7" s="38">
        <v>100</v>
      </c>
      <c r="BS7" s="38">
        <v>100</v>
      </c>
      <c r="BT7" s="38">
        <v>100</v>
      </c>
      <c r="BU7" s="38">
        <v>100</v>
      </c>
      <c r="BV7" s="38">
        <v>96.57</v>
      </c>
      <c r="BW7" s="38">
        <v>96.54</v>
      </c>
      <c r="BX7" s="38">
        <v>95.4</v>
      </c>
      <c r="BY7" s="38">
        <v>94.69</v>
      </c>
      <c r="BZ7" s="38">
        <v>94.97</v>
      </c>
      <c r="CA7" s="38">
        <v>98.96</v>
      </c>
      <c r="CB7" s="38">
        <v>176.39</v>
      </c>
      <c r="CC7" s="38">
        <v>173.03</v>
      </c>
      <c r="CD7" s="38">
        <v>173.33</v>
      </c>
      <c r="CE7" s="38">
        <v>173.53</v>
      </c>
      <c r="CF7" s="38">
        <v>173.73</v>
      </c>
      <c r="CG7" s="38">
        <v>161.54</v>
      </c>
      <c r="CH7" s="38">
        <v>162.81</v>
      </c>
      <c r="CI7" s="38">
        <v>163.19999999999999</v>
      </c>
      <c r="CJ7" s="38">
        <v>159.78</v>
      </c>
      <c r="CK7" s="38">
        <v>159.49</v>
      </c>
      <c r="CL7" s="38">
        <v>134.52000000000001</v>
      </c>
      <c r="CM7" s="38">
        <v>54.59</v>
      </c>
      <c r="CN7" s="38">
        <v>54.59</v>
      </c>
      <c r="CO7" s="38">
        <v>54.42</v>
      </c>
      <c r="CP7" s="38">
        <v>54.42</v>
      </c>
      <c r="CQ7" s="38">
        <v>53.39</v>
      </c>
      <c r="CR7" s="38">
        <v>64.67</v>
      </c>
      <c r="CS7" s="38">
        <v>64.959999999999994</v>
      </c>
      <c r="CT7" s="38">
        <v>65.040000000000006</v>
      </c>
      <c r="CU7" s="38">
        <v>68.31</v>
      </c>
      <c r="CV7" s="38">
        <v>65.28</v>
      </c>
      <c r="CW7" s="38">
        <v>59.57</v>
      </c>
      <c r="CX7" s="38">
        <v>89.61</v>
      </c>
      <c r="CY7" s="38">
        <v>90.84</v>
      </c>
      <c r="CZ7" s="38">
        <v>91.67</v>
      </c>
      <c r="DA7" s="38">
        <v>90.53</v>
      </c>
      <c r="DB7" s="38">
        <v>90.43</v>
      </c>
      <c r="DC7" s="38">
        <v>91.76</v>
      </c>
      <c r="DD7" s="38">
        <v>92.3</v>
      </c>
      <c r="DE7" s="38">
        <v>92.55</v>
      </c>
      <c r="DF7" s="38">
        <v>92.62</v>
      </c>
      <c r="DG7" s="38">
        <v>92.72</v>
      </c>
      <c r="DH7" s="38">
        <v>95.57</v>
      </c>
      <c r="DI7" s="38">
        <v>32.83</v>
      </c>
      <c r="DJ7" s="38">
        <v>35.29</v>
      </c>
      <c r="DK7" s="38">
        <v>36.69</v>
      </c>
      <c r="DL7" s="38">
        <v>39.1</v>
      </c>
      <c r="DM7" s="38">
        <v>41.51</v>
      </c>
      <c r="DN7" s="38">
        <v>26.63</v>
      </c>
      <c r="DO7" s="38">
        <v>25.61</v>
      </c>
      <c r="DP7" s="38">
        <v>26.13</v>
      </c>
      <c r="DQ7" s="38">
        <v>26.36</v>
      </c>
      <c r="DR7" s="38">
        <v>23.79</v>
      </c>
      <c r="DS7" s="38">
        <v>36.520000000000003</v>
      </c>
      <c r="DT7" s="38">
        <v>0</v>
      </c>
      <c r="DU7" s="38">
        <v>0</v>
      </c>
      <c r="DV7" s="38">
        <v>0</v>
      </c>
      <c r="DW7" s="38">
        <v>0</v>
      </c>
      <c r="DX7" s="38">
        <v>0</v>
      </c>
      <c r="DY7" s="38">
        <v>0.95</v>
      </c>
      <c r="DZ7" s="38">
        <v>1.07</v>
      </c>
      <c r="EA7" s="38">
        <v>1.03</v>
      </c>
      <c r="EB7" s="38">
        <v>1.43</v>
      </c>
      <c r="EC7" s="38">
        <v>1.22</v>
      </c>
      <c r="ED7" s="38">
        <v>5.72</v>
      </c>
      <c r="EE7" s="38">
        <v>0</v>
      </c>
      <c r="EF7" s="38">
        <v>0</v>
      </c>
      <c r="EG7" s="38">
        <v>0.02</v>
      </c>
      <c r="EH7" s="38">
        <v>0</v>
      </c>
      <c r="EI7" s="38">
        <v>0</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本田　健</cp:lastModifiedBy>
  <cp:lastPrinted>2022-01-13T01:20:13Z</cp:lastPrinted>
  <dcterms:created xsi:type="dcterms:W3CDTF">2021-12-03T07:19:24Z</dcterms:created>
  <dcterms:modified xsi:type="dcterms:W3CDTF">2022-01-13T01:20:20Z</dcterms:modified>
  <cp:category/>
</cp:coreProperties>
</file>