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ここへ格納】法適用事業\060 病院\"/>
    </mc:Choice>
  </mc:AlternateContent>
  <workbookProtection workbookAlgorithmName="SHA-512" workbookHashValue="JzIMSeoPvX2vsPZq8f/VNglt4dWhUlCMdQxmmfN7VNQtOaOtsk67yJvd+Zkw/dT8QifK+DUpDoigEwco2iuBpg==" workbookSaltValue="pJ+ukp/KFpJcuqh0G6QHNg==" workbookSpinCount="100000" lockStructure="1"/>
  <bookViews>
    <workbookView xWindow="0" yWindow="0" windowWidth="28800" windowHeight="1231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HM79" i="4" s="1"/>
  <c r="EG7" i="5"/>
  <c r="EF7" i="5"/>
  <c r="EE7" i="5"/>
  <c r="ED7" i="5"/>
  <c r="EO79" i="4" s="1"/>
  <c r="EB7" i="5"/>
  <c r="EA7" i="5"/>
  <c r="DZ7" i="5"/>
  <c r="DY7" i="5"/>
  <c r="DX7" i="5"/>
  <c r="DW7" i="5"/>
  <c r="DV7" i="5"/>
  <c r="DU7" i="5"/>
  <c r="BG79" i="4" s="1"/>
  <c r="DT7" i="5"/>
  <c r="DS7" i="5"/>
  <c r="DQ7" i="5"/>
  <c r="DP7" i="5"/>
  <c r="LY56" i="4" s="1"/>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JW8" i="4" s="1"/>
  <c r="Z6" i="5"/>
  <c r="Y6" i="5"/>
  <c r="X6" i="5"/>
  <c r="EG12" i="4" s="1"/>
  <c r="W6" i="5"/>
  <c r="CN12" i="4" s="1"/>
  <c r="V6" i="5"/>
  <c r="U6" i="5"/>
  <c r="T6" i="5"/>
  <c r="FZ10" i="4" s="1"/>
  <c r="S6" i="5"/>
  <c r="EG10" i="4" s="1"/>
  <c r="R6" i="5"/>
  <c r="Q6" i="5"/>
  <c r="P6" i="5"/>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FZ12" i="4"/>
  <c r="AU12" i="4"/>
  <c r="B12" i="4"/>
  <c r="JW10" i="4"/>
  <c r="ID10" i="4"/>
  <c r="CN10" i="4"/>
  <c r="AU10" i="4"/>
  <c r="B10" i="4"/>
  <c r="ID8" i="4"/>
  <c r="FZ8" i="4"/>
  <c r="EG8" i="4"/>
  <c r="CN8" i="4"/>
  <c r="B6" i="4"/>
  <c r="MH78" i="4" l="1"/>
  <c r="FL32" i="4"/>
  <c r="FL54" i="4"/>
  <c r="CS78" i="4"/>
  <c r="BX54" i="4"/>
  <c r="BX32" i="4"/>
  <c r="HM78" i="4"/>
  <c r="MN54" i="4"/>
  <c r="MN32" i="4"/>
  <c r="IZ54" i="4"/>
  <c r="IZ32" i="4"/>
  <c r="C11" i="5"/>
  <c r="D11" i="5"/>
  <c r="E11" i="5"/>
  <c r="B11" i="5"/>
  <c r="FH78" i="4" l="1"/>
  <c r="AE32" i="4"/>
  <c r="KU54" i="4"/>
  <c r="KU32" i="4"/>
  <c r="AN78" i="4"/>
  <c r="AE54" i="4"/>
  <c r="KC78" i="4"/>
  <c r="HG54" i="4"/>
  <c r="HG32" i="4"/>
  <c r="DS54" i="4"/>
  <c r="DS32" i="4"/>
  <c r="JJ78" i="4"/>
  <c r="GR54" i="4"/>
  <c r="GR32" i="4"/>
  <c r="EO78" i="4"/>
  <c r="U78" i="4"/>
  <c r="P54" i="4"/>
  <c r="P32" i="4"/>
  <c r="KF54" i="4"/>
  <c r="KF32" i="4"/>
  <c r="DD54" i="4"/>
  <c r="DD32" i="4"/>
  <c r="LY54" i="4"/>
  <c r="GT78" i="4"/>
  <c r="EW54" i="4"/>
  <c r="EW32" i="4"/>
  <c r="LO78" i="4"/>
  <c r="BZ78" i="4"/>
  <c r="BI54" i="4"/>
  <c r="BI32" i="4"/>
  <c r="LY32" i="4"/>
  <c r="IK54" i="4"/>
  <c r="IK32" i="4"/>
  <c r="AT54" i="4"/>
  <c r="LJ32" i="4"/>
  <c r="KV78" i="4"/>
  <c r="HV54" i="4"/>
  <c r="HV32" i="4"/>
  <c r="GA78" i="4"/>
  <c r="EH54" i="4"/>
  <c r="EH32" i="4"/>
  <c r="BG78" i="4"/>
  <c r="AT32" i="4"/>
  <c r="LJ54" i="4"/>
</calcChain>
</file>

<file path=xl/sharedStrings.xml><?xml version="1.0" encoding="utf-8"?>
<sst xmlns="http://schemas.openxmlformats.org/spreadsheetml/2006/main" count="415" uniqueCount="179">
  <si>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</si>
  <si>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</si>
  <si>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</si>
  <si>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</si>
  <si>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</si>
  <si>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</si>
  <si>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</si>
  <si>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</si>
  <si>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</si>
  <si>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</si>
  <si>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</si>
  <si>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</si>
  <si>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</si>
  <si>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</si>
  <si>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</si>
  <si>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</si>
  <si>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</si>
  <si>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</si>
  <si>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</si>
  <si>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</si>
  <si>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</si>
  <si>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</si>
  <si>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</si>
  <si>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</si>
  <si>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</si>
  <si>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</si>
  <si>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</si>
  <si>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</si>
  <si>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</si>
  <si>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</si>
  <si>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</si>
  <si>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</si>
  <si>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</si>
  <si>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</si>
  <si>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</si>
  <si>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</si>
  <si>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</si>
  <si>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</si>
  <si>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</si>
  <si>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</si>
  <si>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</si>
  <si>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</si>
  <si>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</si>
  <si>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</si>
  <si>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</si>
  <si>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</si>
  <si>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</si>
  <si>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</si>
  <si>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</si>
  <si>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</si>
  <si>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</si>
  <si>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</si>
  <si>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</si>
  <si>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</si>
  <si>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</si>
  <si>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</si>
  <si>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</si>
  <si>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</si>
  <si>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</si>
  <si>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</si>
  <si>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</si>
  <si>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</si>
  <si>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</si>
  <si>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</si>
  <si>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</si>
  <si>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</si>
  <si>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</si>
  <si>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</si>
  <si>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</si>
  <si>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</si>
  <si>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</si>
  <si>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</si>
  <si>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</si>
  <si>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</si>
  <si>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</si>
  <si>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</si>
  <si>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</si>
  <si>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</si>
  <si>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</si>
  <si>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</si>
  <si>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</si>
  <si>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</si>
  <si>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</si>
  <si>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</si>
  <si>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</si>
  <si>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</si>
  <si>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</si>
  <si>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</si>
  <si>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</si>
  <si>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</si>
  <si>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</si>
  <si>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</si>
  <si>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</si>
  <si>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</si>
  <si>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</si>
  <si>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</si>
  <si>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</si>
  <si>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</si>
  <si>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</si>
  <si>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</si>
  <si>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</si>
  <si>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</si>
  <si>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</si>
  <si>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</si>
  <si>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</si>
  <si>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</si>
  <si>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</si>
  <si>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</si>
  <si>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</si>
  <si>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</si>
  <si>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</si>
  <si>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</si>
  <si>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</si>
  <si>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</si>
  <si>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</si>
  <si>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</si>
  <si>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</si>
  <si>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</si>
  <si>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</si>
  <si>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</si>
  <si>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</si>
  <si>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</si>
  <si>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</si>
  <si>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</si>
  <si>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</si>
  <si>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</si>
  <si>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</si>
  <si>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</si>
  <si>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</si>
  <si>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</si>
  <si>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</si>
  <si>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</si>
  <si>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</si>
  <si>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</si>
  <si>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</si>
  <si>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</si>
  <si>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</si>
  <si>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</si>
  <si>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</si>
  <si>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</si>
  <si>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</si>
  <si>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</si>
  <si>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</si>
  <si>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</si>
  <si>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</si>
  <si>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</si>
  <si>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</si>
  <si>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</si>
  <si>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</si>
  <si>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</si>
  <si>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</si>
  <si>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</si>
  <si>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</si>
  <si>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</si>
  <si>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</si>
  <si>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</si>
  <si>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</si>
  <si>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地方独立行政法人くまもと県北病院機構</t>
  </si>
  <si>
    <t>くまもと県北病院</t>
  </si>
  <si>
    <t>地方独立行政法人</t>
  </si>
  <si>
    <t>病院事業</t>
  </si>
  <si>
    <t>一般病院</t>
  </si>
  <si>
    <t>400床以上～500床未満</t>
  </si>
  <si>
    <t>非設置</t>
  </si>
  <si>
    <t>直営</t>
  </si>
  <si>
    <t>対象</t>
  </si>
  <si>
    <t>ド 透</t>
  </si>
  <si>
    <t>救 臨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</si>
  <si>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</si>
  <si>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</si>
  <si>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</si>
  <si>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</si>
  <si>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</si>
  <si>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</si>
  <si>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</si>
  <si>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地方独立行政法人 くまもと県北病院は、公立病院であった公立玉名中央病院(302床)と玉名郡市医師会立の開放型病院であった玉名地域保健医療センター（150床）が統合され、402床の総合病院として令和3年3月1日に発足した。当院は、地域医療支援病院、災害拠点病院、基幹型臨床研修病院、熊本県指定がん診療連携拠点病院等の施設認定を受けていて地域の中核病院としての役割を担っている。</t>
    <rPh sb="96" eb="98">
      <t>レイワ</t>
    </rPh>
    <rPh sb="110" eb="112">
      <t>トウイン</t>
    </rPh>
    <rPh sb="114" eb="116">
      <t>チイキ</t>
    </rPh>
    <rPh sb="116" eb="118">
      <t>イリョウ</t>
    </rPh>
    <rPh sb="118" eb="120">
      <t>シエン</t>
    </rPh>
    <rPh sb="120" eb="122">
      <t>ビョウイン</t>
    </rPh>
    <rPh sb="123" eb="127">
      <t>サイガイキョテン</t>
    </rPh>
    <rPh sb="127" eb="129">
      <t>ビョウイン</t>
    </rPh>
    <rPh sb="130" eb="132">
      <t>キカン</t>
    </rPh>
    <rPh sb="132" eb="133">
      <t>ガタ</t>
    </rPh>
    <rPh sb="133" eb="135">
      <t>リンショウ</t>
    </rPh>
    <rPh sb="135" eb="137">
      <t>ケンシュウ</t>
    </rPh>
    <rPh sb="137" eb="139">
      <t>ビョウイン</t>
    </rPh>
    <rPh sb="140" eb="142">
      <t>クマモト</t>
    </rPh>
    <rPh sb="142" eb="143">
      <t>ケン</t>
    </rPh>
    <rPh sb="143" eb="145">
      <t>シテイ</t>
    </rPh>
    <rPh sb="147" eb="149">
      <t>シンリョウ</t>
    </rPh>
    <rPh sb="149" eb="151">
      <t>レンケイ</t>
    </rPh>
    <rPh sb="151" eb="155">
      <t>キョテンビョウイン</t>
    </rPh>
    <rPh sb="155" eb="156">
      <t>トウ</t>
    </rPh>
    <rPh sb="157" eb="159">
      <t>シセツ</t>
    </rPh>
    <rPh sb="159" eb="161">
      <t>ニンテイ</t>
    </rPh>
    <rPh sb="162" eb="163">
      <t>ウ</t>
    </rPh>
    <rPh sb="167" eb="169">
      <t>チイキ</t>
    </rPh>
    <rPh sb="170" eb="172">
      <t>チュウカク</t>
    </rPh>
    <rPh sb="172" eb="174">
      <t>ビョウイン</t>
    </rPh>
    <rPh sb="178" eb="180">
      <t>ヤクワリ</t>
    </rPh>
    <rPh sb="181" eb="182">
      <t>ニナ</t>
    </rPh>
    <phoneticPr fontId="5"/>
  </si>
  <si>
    <t>令和2年度は、経常収支比率は、105.7％、医業収支比率83.6％、病床利用率68.2％であったが新型コロナウイルス、病院移転の影響でR元年度より外来患者、入院患者数の減少が著しかった。コロナ関連の補助金で経常収支比率が100％を超えた状況であった。また、入院単価については、単価を上げる加算の取得、病棟機能の適正化ができておらず単価も低い状態である。職員給与費対医業収益比率は、コロナ関連の補助金で医業収益が確保されたため類似病院より職員給与費医業収益比率が低い結果となった。また、材料費は、コロナと病院移転の患者減少の結果材料費の減少もあり類似病院より低い結果となった。</t>
    <rPh sb="0" eb="2">
      <t>レイワ</t>
    </rPh>
    <rPh sb="3" eb="5">
      <t>ネンド</t>
    </rPh>
    <rPh sb="49" eb="51">
      <t>シンガタ</t>
    </rPh>
    <rPh sb="59" eb="61">
      <t>ビョウイン</t>
    </rPh>
    <rPh sb="61" eb="63">
      <t>イテン</t>
    </rPh>
    <rPh sb="64" eb="66">
      <t>エイキョウ</t>
    </rPh>
    <rPh sb="68" eb="71">
      <t>ガンネンド</t>
    </rPh>
    <rPh sb="73" eb="75">
      <t>ガイライ</t>
    </rPh>
    <rPh sb="75" eb="77">
      <t>カンジャ</t>
    </rPh>
    <rPh sb="78" eb="80">
      <t>ニュウイン</t>
    </rPh>
    <rPh sb="80" eb="82">
      <t>カンジャ</t>
    </rPh>
    <rPh sb="82" eb="83">
      <t>スウ</t>
    </rPh>
    <rPh sb="84" eb="86">
      <t>ゲンショウ</t>
    </rPh>
    <rPh sb="87" eb="88">
      <t>イチジル</t>
    </rPh>
    <rPh sb="96" eb="98">
      <t>カンレン</t>
    </rPh>
    <rPh sb="99" eb="102">
      <t>ホジョキン</t>
    </rPh>
    <rPh sb="103" eb="105">
      <t>ケイジョウ</t>
    </rPh>
    <rPh sb="105" eb="107">
      <t>シュウシ</t>
    </rPh>
    <rPh sb="107" eb="109">
      <t>ヒリツ</t>
    </rPh>
    <rPh sb="115" eb="116">
      <t>コ</t>
    </rPh>
    <rPh sb="118" eb="120">
      <t>ジョウキョウ</t>
    </rPh>
    <rPh sb="128" eb="130">
      <t>ニュウイン</t>
    </rPh>
    <rPh sb="130" eb="132">
      <t>タンカ</t>
    </rPh>
    <rPh sb="138" eb="140">
      <t>タンカ</t>
    </rPh>
    <rPh sb="141" eb="142">
      <t>ア</t>
    </rPh>
    <rPh sb="144" eb="146">
      <t>カサン</t>
    </rPh>
    <rPh sb="147" eb="149">
      <t>シュトク</t>
    </rPh>
    <rPh sb="150" eb="152">
      <t>ビョウトウ</t>
    </rPh>
    <rPh sb="152" eb="154">
      <t>キノウ</t>
    </rPh>
    <rPh sb="155" eb="158">
      <t>テキセイカ</t>
    </rPh>
    <rPh sb="165" eb="167">
      <t>タンカ</t>
    </rPh>
    <rPh sb="168" eb="169">
      <t>ヒク</t>
    </rPh>
    <rPh sb="170" eb="172">
      <t>ジョウタイ</t>
    </rPh>
    <rPh sb="176" eb="178">
      <t>ショクイン</t>
    </rPh>
    <phoneticPr fontId="5"/>
  </si>
  <si>
    <t>当院は、令和3年3月1日に新病院へ移転しているため有形固定資産減価償却率は、類似病院より低い割合となっている。器械備品減価償却率についても同様である。1床あたりの有形固定資産について類似病院より低い資産額となっているため402床の病院として過剰な投資は行っていない。</t>
    <rPh sb="0" eb="2">
      <t>トウイン</t>
    </rPh>
    <rPh sb="4" eb="6">
      <t>レイワ</t>
    </rPh>
    <rPh sb="7" eb="8">
      <t>ネン</t>
    </rPh>
    <rPh sb="9" eb="10">
      <t>ガツ</t>
    </rPh>
    <rPh sb="11" eb="12">
      <t>ヒ</t>
    </rPh>
    <rPh sb="13" eb="16">
      <t>シンビョウイン</t>
    </rPh>
    <rPh sb="17" eb="19">
      <t>イテン</t>
    </rPh>
    <rPh sb="38" eb="42">
      <t>ルイジビョウイン</t>
    </rPh>
    <rPh sb="44" eb="45">
      <t>ヒク</t>
    </rPh>
    <rPh sb="46" eb="48">
      <t>ワリアイ</t>
    </rPh>
    <rPh sb="69" eb="71">
      <t>ドウヨウ</t>
    </rPh>
    <rPh sb="76" eb="77">
      <t>ショウ</t>
    </rPh>
    <phoneticPr fontId="5"/>
  </si>
  <si>
    <t>現在当院は、402床の内77床をコロナ専用病床として運用している。アフターコロナを見据えて新規入院患者を増やす取り込みを行う必要がある。また、入院単価を上げるため加算の取得や病床機能の変換、入院料の引き上げなどを行なっていき収益の最大化を行っていく。コスト削減については、材料費の節減や費用の無駄などにも取り組み、経常黒字を維持していく。</t>
    <rPh sb="0" eb="2">
      <t>ゲンザイ</t>
    </rPh>
    <rPh sb="2" eb="4">
      <t>トウイン</t>
    </rPh>
    <rPh sb="9" eb="10">
      <t>ショウ</t>
    </rPh>
    <rPh sb="11" eb="12">
      <t>ウチ</t>
    </rPh>
    <rPh sb="14" eb="15">
      <t>ショウ</t>
    </rPh>
    <rPh sb="19" eb="21">
      <t>センヨウ</t>
    </rPh>
    <rPh sb="21" eb="23">
      <t>ビョウショウ</t>
    </rPh>
    <rPh sb="26" eb="28">
      <t>ウンヨウ</t>
    </rPh>
    <rPh sb="41" eb="43">
      <t>ミス</t>
    </rPh>
    <rPh sb="45" eb="47">
      <t>シンキ</t>
    </rPh>
    <rPh sb="47" eb="49">
      <t>ニュウイン</t>
    </rPh>
    <rPh sb="49" eb="51">
      <t>カンジャ</t>
    </rPh>
    <rPh sb="52" eb="53">
      <t>フ</t>
    </rPh>
    <rPh sb="55" eb="56">
      <t>ト</t>
    </rPh>
    <rPh sb="57" eb="58">
      <t>コ</t>
    </rPh>
    <rPh sb="60" eb="61">
      <t>オコナ</t>
    </rPh>
    <rPh sb="62" eb="64">
      <t>ヒツヨウ</t>
    </rPh>
    <rPh sb="71" eb="73">
      <t>ニュウイン</t>
    </rPh>
    <rPh sb="73" eb="75">
      <t>タンカ</t>
    </rPh>
    <rPh sb="76" eb="77">
      <t>ア</t>
    </rPh>
    <rPh sb="81" eb="83">
      <t>カサン</t>
    </rPh>
    <rPh sb="84" eb="86">
      <t>シュトク</t>
    </rPh>
    <rPh sb="87" eb="89">
      <t>ビョウショウ</t>
    </rPh>
    <rPh sb="89" eb="91">
      <t>キノウ</t>
    </rPh>
    <rPh sb="92" eb="94">
      <t>ヘンカン</t>
    </rPh>
    <rPh sb="95" eb="97">
      <t>ニュウイン</t>
    </rPh>
    <rPh sb="97" eb="98">
      <t>リョウ</t>
    </rPh>
    <rPh sb="99" eb="100">
      <t>ヒ</t>
    </rPh>
    <rPh sb="101" eb="102">
      <t>ア</t>
    </rPh>
    <rPh sb="106" eb="107">
      <t>オコナ</t>
    </rPh>
    <rPh sb="112" eb="114">
      <t>シュウエキ</t>
    </rPh>
    <rPh sb="136" eb="139">
      <t>ザイリョウヒ</t>
    </rPh>
    <rPh sb="140" eb="142">
      <t>セツゲン</t>
    </rPh>
    <rPh sb="143" eb="145">
      <t>ヒヨウ</t>
    </rPh>
    <rPh sb="146" eb="148">
      <t>ムダ</t>
    </rPh>
    <rPh sb="152" eb="153">
      <t>ト</t>
    </rPh>
    <rPh sb="154" eb="155">
      <t>ク</t>
    </rPh>
    <rPh sb="157" eb="159">
      <t>ケイジョウ</t>
    </rPh>
    <rPh sb="159" eb="161">
      <t>クロジ</t>
    </rPh>
    <rPh sb="162" eb="164">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</si>
</sst>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#N/A</c:v>
                </c:pt>
                <c:pt idx="4">
                  <c:v>68.2</c:v>
                </c:pt>
              </c:numCache>
            </c:numRef>
          </c:val>
          <c:extLst>
            <c:ext xmlns:c16="http://schemas.microsoft.com/office/drawing/2014/chart" uri="{C3380CC4-5D6E-409C-BE32-E72D297353CC}">
              <c16:uniqueId val="{00000000-F74A-40A9-9288-464C524B0DC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#N/A</c:v>
                </c:pt>
                <c:pt idx="4">
                  <c:v>68.400000000000006</c:v>
                </c:pt>
              </c:numCache>
            </c:numRef>
          </c:val>
          <c:smooth val="0"/>
          <c:extLst>
            <c:ext xmlns:c16="http://schemas.microsoft.com/office/drawing/2014/chart" uri="{C3380CC4-5D6E-409C-BE32-E72D297353CC}">
              <c16:uniqueId val="{00000001-F74A-40A9-9288-464C524B0DC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#N/A</c:v>
                </c:pt>
                <c:pt idx="4">
                  <c:v>18122</c:v>
                </c:pt>
              </c:numCache>
            </c:numRef>
          </c:val>
          <c:extLst>
            <c:ext xmlns:c16="http://schemas.microsoft.com/office/drawing/2014/chart" uri="{C3380CC4-5D6E-409C-BE32-E72D297353CC}">
              <c16:uniqueId val="{00000000-9BB3-4C49-AC50-9AEBCE42B24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#N/A</c:v>
                </c:pt>
                <c:pt idx="4">
                  <c:v>18423</c:v>
                </c:pt>
              </c:numCache>
            </c:numRef>
          </c:val>
          <c:smooth val="0"/>
          <c:extLst>
            <c:ext xmlns:c16="http://schemas.microsoft.com/office/drawing/2014/chart" uri="{C3380CC4-5D6E-409C-BE32-E72D297353CC}">
              <c16:uniqueId val="{00000001-9BB3-4C49-AC50-9AEBCE42B24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#N/A</c:v>
                </c:pt>
                <c:pt idx="4">
                  <c:v>43159</c:v>
                </c:pt>
              </c:numCache>
            </c:numRef>
          </c:val>
          <c:extLst>
            <c:ext xmlns:c16="http://schemas.microsoft.com/office/drawing/2014/chart" uri="{C3380CC4-5D6E-409C-BE32-E72D297353CC}">
              <c16:uniqueId val="{00000000-E23A-4877-A9A5-407587C5F2E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#N/A</c:v>
                </c:pt>
                <c:pt idx="4">
                  <c:v>63766</c:v>
                </c:pt>
              </c:numCache>
            </c:numRef>
          </c:val>
          <c:smooth val="0"/>
          <c:extLst>
            <c:ext xmlns:c16="http://schemas.microsoft.com/office/drawing/2014/chart" uri="{C3380CC4-5D6E-409C-BE32-E72D297353CC}">
              <c16:uniqueId val="{00000001-E23A-4877-A9A5-407587C5F2E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8971-4B7D-BA86-A1AD2F5365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#N/A</c:v>
                </c:pt>
                <c:pt idx="4">
                  <c:v>40.799999999999997</c:v>
                </c:pt>
              </c:numCache>
            </c:numRef>
          </c:val>
          <c:smooth val="0"/>
          <c:extLst>
            <c:ext xmlns:c16="http://schemas.microsoft.com/office/drawing/2014/chart" uri="{C3380CC4-5D6E-409C-BE32-E72D297353CC}">
              <c16:uniqueId val="{00000001-8971-4B7D-BA86-A1AD2F5365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#N/A</c:v>
                </c:pt>
                <c:pt idx="4">
                  <c:v>83.6</c:v>
                </c:pt>
              </c:numCache>
            </c:numRef>
          </c:val>
          <c:extLst>
            <c:ext xmlns:c16="http://schemas.microsoft.com/office/drawing/2014/chart" uri="{C3380CC4-5D6E-409C-BE32-E72D297353CC}">
              <c16:uniqueId val="{00000000-456C-4682-A7E1-D390CFB0A71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#N/A</c:v>
                </c:pt>
                <c:pt idx="4">
                  <c:v>87.5</c:v>
                </c:pt>
              </c:numCache>
            </c:numRef>
          </c:val>
          <c:smooth val="0"/>
          <c:extLst>
            <c:ext xmlns:c16="http://schemas.microsoft.com/office/drawing/2014/chart" uri="{C3380CC4-5D6E-409C-BE32-E72D297353CC}">
              <c16:uniqueId val="{00000001-456C-4682-A7E1-D390CFB0A71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#N/A</c:v>
                </c:pt>
                <c:pt idx="4">
                  <c:v>105.7</c:v>
                </c:pt>
              </c:numCache>
            </c:numRef>
          </c:val>
          <c:extLst>
            <c:ext xmlns:c16="http://schemas.microsoft.com/office/drawing/2014/chart" uri="{C3380CC4-5D6E-409C-BE32-E72D297353CC}">
              <c16:uniqueId val="{00000000-B90F-4C1B-82A9-5D299410A66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#N/A</c:v>
                </c:pt>
                <c:pt idx="4">
                  <c:v>103.9</c:v>
                </c:pt>
              </c:numCache>
            </c:numRef>
          </c:val>
          <c:smooth val="0"/>
          <c:extLst>
            <c:ext xmlns:c16="http://schemas.microsoft.com/office/drawing/2014/chart" uri="{C3380CC4-5D6E-409C-BE32-E72D297353CC}">
              <c16:uniqueId val="{00000001-B90F-4C1B-82A9-5D299410A66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#N/A</c:v>
                </c:pt>
                <c:pt idx="4">
                  <c:v>13.4</c:v>
                </c:pt>
              </c:numCache>
            </c:numRef>
          </c:val>
          <c:extLst>
            <c:ext xmlns:c16="http://schemas.microsoft.com/office/drawing/2014/chart" uri="{C3380CC4-5D6E-409C-BE32-E72D297353CC}">
              <c16:uniqueId val="{00000000-DA56-441F-9480-563EF633FE5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#N/A</c:v>
                </c:pt>
                <c:pt idx="4">
                  <c:v>56.8</c:v>
                </c:pt>
              </c:numCache>
            </c:numRef>
          </c:val>
          <c:smooth val="0"/>
          <c:extLst>
            <c:ext xmlns:c16="http://schemas.microsoft.com/office/drawing/2014/chart" uri="{C3380CC4-5D6E-409C-BE32-E72D297353CC}">
              <c16:uniqueId val="{00000001-DA56-441F-9480-563EF633FE5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#N/A</c:v>
                </c:pt>
                <c:pt idx="4">
                  <c:v>19.600000000000001</c:v>
                </c:pt>
              </c:numCache>
            </c:numRef>
          </c:val>
          <c:extLst>
            <c:ext xmlns:c16="http://schemas.microsoft.com/office/drawing/2014/chart" uri="{C3380CC4-5D6E-409C-BE32-E72D297353CC}">
              <c16:uniqueId val="{00000000-AF49-407A-ADB7-402AB84403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#N/A</c:v>
                </c:pt>
                <c:pt idx="4">
                  <c:v>69.8</c:v>
                </c:pt>
              </c:numCache>
            </c:numRef>
          </c:val>
          <c:smooth val="0"/>
          <c:extLst>
            <c:ext xmlns:c16="http://schemas.microsoft.com/office/drawing/2014/chart" uri="{C3380CC4-5D6E-409C-BE32-E72D297353CC}">
              <c16:uniqueId val="{00000001-AF49-407A-ADB7-402AB84403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#N/A</c:v>
                </c:pt>
                <c:pt idx="4">
                  <c:v>45563192</c:v>
                </c:pt>
              </c:numCache>
            </c:numRef>
          </c:val>
          <c:extLst>
            <c:ext xmlns:c16="http://schemas.microsoft.com/office/drawing/2014/chart" uri="{C3380CC4-5D6E-409C-BE32-E72D297353CC}">
              <c16:uniqueId val="{00000000-B94D-4830-972B-8FB55787FB7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#N/A</c:v>
                </c:pt>
                <c:pt idx="4">
                  <c:v>49637382</c:v>
                </c:pt>
              </c:numCache>
            </c:numRef>
          </c:val>
          <c:smooth val="0"/>
          <c:extLst>
            <c:ext xmlns:c16="http://schemas.microsoft.com/office/drawing/2014/chart" uri="{C3380CC4-5D6E-409C-BE32-E72D297353CC}">
              <c16:uniqueId val="{00000001-B94D-4830-972B-8FB55787FB7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#N/A</c:v>
                </c:pt>
                <c:pt idx="4">
                  <c:v>19.600000000000001</c:v>
                </c:pt>
              </c:numCache>
            </c:numRef>
          </c:val>
          <c:extLst>
            <c:ext xmlns:c16="http://schemas.microsoft.com/office/drawing/2014/chart" uri="{C3380CC4-5D6E-409C-BE32-E72D297353CC}">
              <c16:uniqueId val="{00000000-2EA1-4E02-A15B-CA8E4A03BBA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#N/A</c:v>
                </c:pt>
                <c:pt idx="4">
                  <c:v>26.2</c:v>
                </c:pt>
              </c:numCache>
            </c:numRef>
          </c:val>
          <c:smooth val="0"/>
          <c:extLst>
            <c:ext xmlns:c16="http://schemas.microsoft.com/office/drawing/2014/chart" uri="{C3380CC4-5D6E-409C-BE32-E72D297353CC}">
              <c16:uniqueId val="{00000001-2EA1-4E02-A15B-CA8E4A03BBA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#N/A</c:v>
                </c:pt>
                <c:pt idx="4">
                  <c:v>54.7</c:v>
                </c:pt>
              </c:numCache>
            </c:numRef>
          </c:val>
          <c:extLst>
            <c:ext xmlns:c16="http://schemas.microsoft.com/office/drawing/2014/chart" uri="{C3380CC4-5D6E-409C-BE32-E72D297353CC}">
              <c16:uniqueId val="{00000000-6D29-4EA4-9019-CFC2CBA6DAB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#N/A</c:v>
                </c:pt>
                <c:pt idx="4">
                  <c:v>56.7</c:v>
                </c:pt>
              </c:numCache>
            </c:numRef>
          </c:val>
          <c:smooth val="0"/>
          <c:extLst>
            <c:ext xmlns:c16="http://schemas.microsoft.com/office/drawing/2014/chart" uri="{C3380CC4-5D6E-409C-BE32-E72D297353CC}">
              <c16:uniqueId val="{00000001-6D29-4EA4-9019-CFC2CBA6DAB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C1" zoomScale="85" zoomScaleNormal="85" zoomScaleSheetLayoutView="70" workbookViewId="0">
      <selection activeCell="HH5" sqref="HH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熊本県地方独立行政法人くまもと県北病院機構　くまもと県北病院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34122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t="str">
        <f>データ!AL7</f>
        <v>-</v>
      </c>
      <c r="BJ33" s="130"/>
      <c r="BK33" s="130"/>
      <c r="BL33" s="130"/>
      <c r="BM33" s="130"/>
      <c r="BN33" s="130"/>
      <c r="BO33" s="130"/>
      <c r="BP33" s="130"/>
      <c r="BQ33" s="130"/>
      <c r="BR33" s="130"/>
      <c r="BS33" s="130"/>
      <c r="BT33" s="130"/>
      <c r="BU33" s="130"/>
      <c r="BV33" s="130"/>
      <c r="BW33" s="131"/>
      <c r="BX33" s="129">
        <f>データ!AM7</f>
        <v>105.7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t="str">
        <f>データ!AW7</f>
        <v>-</v>
      </c>
      <c r="EX33" s="130"/>
      <c r="EY33" s="130"/>
      <c r="EZ33" s="130"/>
      <c r="FA33" s="130"/>
      <c r="FB33" s="130"/>
      <c r="FC33" s="130"/>
      <c r="FD33" s="130"/>
      <c r="FE33" s="130"/>
      <c r="FF33" s="130"/>
      <c r="FG33" s="130"/>
      <c r="FH33" s="130"/>
      <c r="FI33" s="130"/>
      <c r="FJ33" s="130"/>
      <c r="FK33" s="131"/>
      <c r="FL33" s="129">
        <f>データ!AX7</f>
        <v>83.6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t="str">
        <f>データ!BH7</f>
        <v>-</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t="str">
        <f>データ!BS7</f>
        <v>-</v>
      </c>
      <c r="LZ33" s="130"/>
      <c r="MA33" s="130"/>
      <c r="MB33" s="130"/>
      <c r="MC33" s="130"/>
      <c r="MD33" s="130"/>
      <c r="ME33" s="130"/>
      <c r="MF33" s="130"/>
      <c r="MG33" s="130"/>
      <c r="MH33" s="130"/>
      <c r="MI33" s="130"/>
      <c r="MJ33" s="130"/>
      <c r="MK33" s="130"/>
      <c r="ML33" s="130"/>
      <c r="MM33" s="131"/>
      <c r="MN33" s="129">
        <f>データ!BT7</f>
        <v>68.2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t="str">
        <f>データ!AQ7</f>
        <v>-</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t="str">
        <f>データ!BB7</f>
        <v>-</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t="str">
        <f>データ!BM7</f>
        <v>-</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t="str">
        <f>データ!BX7</f>
        <v>-</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176</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177</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t="str">
        <f>データ!CC7</f>
        <v>-</v>
      </c>
      <c r="AU55" s="139"/>
      <c r="AV55" s="139"/>
      <c r="AW55" s="139"/>
      <c r="AX55" s="139"/>
      <c r="AY55" s="139"/>
      <c r="AZ55" s="139"/>
      <c r="BA55" s="139"/>
      <c r="BB55" s="139"/>
      <c r="BC55" s="139"/>
      <c r="BD55" s="139"/>
      <c r="BE55" s="139"/>
      <c r="BF55" s="139"/>
      <c r="BG55" s="139"/>
      <c r="BH55" s="140"/>
      <c r="BI55" s="138" t="str">
        <f>データ!CD7</f>
        <v>-</v>
      </c>
      <c r="BJ55" s="139"/>
      <c r="BK55" s="139"/>
      <c r="BL55" s="139"/>
      <c r="BM55" s="139"/>
      <c r="BN55" s="139"/>
      <c r="BO55" s="139"/>
      <c r="BP55" s="139"/>
      <c r="BQ55" s="139"/>
      <c r="BR55" s="139"/>
      <c r="BS55" s="139"/>
      <c r="BT55" s="139"/>
      <c r="BU55" s="139"/>
      <c r="BV55" s="139"/>
      <c r="BW55" s="140"/>
      <c r="BX55" s="138">
        <f>データ!CE7</f>
        <v>43159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t="str">
        <f>データ!CN7</f>
        <v>-</v>
      </c>
      <c r="EI55" s="139"/>
      <c r="EJ55" s="139"/>
      <c r="EK55" s="139"/>
      <c r="EL55" s="139"/>
      <c r="EM55" s="139"/>
      <c r="EN55" s="139"/>
      <c r="EO55" s="139"/>
      <c r="EP55" s="139"/>
      <c r="EQ55" s="139"/>
      <c r="ER55" s="139"/>
      <c r="ES55" s="139"/>
      <c r="ET55" s="139"/>
      <c r="EU55" s="139"/>
      <c r="EV55" s="140"/>
      <c r="EW55" s="138" t="str">
        <f>データ!CO7</f>
        <v>-</v>
      </c>
      <c r="EX55" s="139"/>
      <c r="EY55" s="139"/>
      <c r="EZ55" s="139"/>
      <c r="FA55" s="139"/>
      <c r="FB55" s="139"/>
      <c r="FC55" s="139"/>
      <c r="FD55" s="139"/>
      <c r="FE55" s="139"/>
      <c r="FF55" s="139"/>
      <c r="FG55" s="139"/>
      <c r="FH55" s="139"/>
      <c r="FI55" s="139"/>
      <c r="FJ55" s="139"/>
      <c r="FK55" s="140"/>
      <c r="FL55" s="138">
        <f>データ!CP7</f>
        <v>18122</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t="str">
        <f>データ!CZ7</f>
        <v>-</v>
      </c>
      <c r="IL55" s="130"/>
      <c r="IM55" s="130"/>
      <c r="IN55" s="130"/>
      <c r="IO55" s="130"/>
      <c r="IP55" s="130"/>
      <c r="IQ55" s="130"/>
      <c r="IR55" s="130"/>
      <c r="IS55" s="130"/>
      <c r="IT55" s="130"/>
      <c r="IU55" s="130"/>
      <c r="IV55" s="130"/>
      <c r="IW55" s="130"/>
      <c r="IX55" s="130"/>
      <c r="IY55" s="131"/>
      <c r="IZ55" s="129">
        <f>データ!DA7</f>
        <v>54.7</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t="str">
        <f>データ!DK7</f>
        <v>-</v>
      </c>
      <c r="LZ55" s="130"/>
      <c r="MA55" s="130"/>
      <c r="MB55" s="130"/>
      <c r="MC55" s="130"/>
      <c r="MD55" s="130"/>
      <c r="ME55" s="130"/>
      <c r="MF55" s="130"/>
      <c r="MG55" s="130"/>
      <c r="MH55" s="130"/>
      <c r="MI55" s="130"/>
      <c r="MJ55" s="130"/>
      <c r="MK55" s="130"/>
      <c r="ML55" s="130"/>
      <c r="MM55" s="131"/>
      <c r="MN55" s="129">
        <f>データ!DL7</f>
        <v>19.600000000000001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t="str">
        <f>データ!CH7</f>
        <v>-</v>
      </c>
      <c r="AU56" s="139"/>
      <c r="AV56" s="139"/>
      <c r="AW56" s="139"/>
      <c r="AX56" s="139"/>
      <c r="AY56" s="139"/>
      <c r="AZ56" s="139"/>
      <c r="BA56" s="139"/>
      <c r="BB56" s="139"/>
      <c r="BC56" s="139"/>
      <c r="BD56" s="139"/>
      <c r="BE56" s="139"/>
      <c r="BF56" s="139"/>
      <c r="BG56" s="139"/>
      <c r="BH56" s="140"/>
      <c r="BI56" s="138" t="str">
        <f>データ!CI7</f>
        <v>-</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t="str">
        <f>データ!CS7</f>
        <v>-</v>
      </c>
      <c r="EI56" s="139"/>
      <c r="EJ56" s="139"/>
      <c r="EK56" s="139"/>
      <c r="EL56" s="139"/>
      <c r="EM56" s="139"/>
      <c r="EN56" s="139"/>
      <c r="EO56" s="139"/>
      <c r="EP56" s="139"/>
      <c r="EQ56" s="139"/>
      <c r="ER56" s="139"/>
      <c r="ES56" s="139"/>
      <c r="ET56" s="139"/>
      <c r="EU56" s="139"/>
      <c r="EV56" s="140"/>
      <c r="EW56" s="138" t="str">
        <f>データ!CT7</f>
        <v>-</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t="str">
        <f>データ!DE7</f>
        <v>-</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t="str">
        <f>データ!DP7</f>
        <v>-</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178</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t="str">
        <f>データ!DU7</f>
        <v>-</v>
      </c>
      <c r="BH79" s="151"/>
      <c r="BI79" s="151"/>
      <c r="BJ79" s="151"/>
      <c r="BK79" s="151"/>
      <c r="BL79" s="151"/>
      <c r="BM79" s="151"/>
      <c r="BN79" s="151"/>
      <c r="BO79" s="151"/>
      <c r="BP79" s="151"/>
      <c r="BQ79" s="151"/>
      <c r="BR79" s="151"/>
      <c r="BS79" s="151"/>
      <c r="BT79" s="151"/>
      <c r="BU79" s="151"/>
      <c r="BV79" s="151"/>
      <c r="BW79" s="151"/>
      <c r="BX79" s="151"/>
      <c r="BY79" s="151"/>
      <c r="BZ79" s="151" t="str">
        <f>データ!DV7</f>
        <v>-</v>
      </c>
      <c r="CA79" s="151"/>
      <c r="CB79" s="151"/>
      <c r="CC79" s="151"/>
      <c r="CD79" s="151"/>
      <c r="CE79" s="151"/>
      <c r="CF79" s="151"/>
      <c r="CG79" s="151"/>
      <c r="CH79" s="151"/>
      <c r="CI79" s="151"/>
      <c r="CJ79" s="151"/>
      <c r="CK79" s="151"/>
      <c r="CL79" s="151"/>
      <c r="CM79" s="151"/>
      <c r="CN79" s="151"/>
      <c r="CO79" s="151"/>
      <c r="CP79" s="151"/>
      <c r="CQ79" s="151"/>
      <c r="CR79" s="151"/>
      <c r="CS79" s="151">
        <f>データ!DW7</f>
        <v>13.4</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t="str">
        <f>データ!EF7</f>
        <v>-</v>
      </c>
      <c r="GB79" s="151"/>
      <c r="GC79" s="151"/>
      <c r="GD79" s="151"/>
      <c r="GE79" s="151"/>
      <c r="GF79" s="151"/>
      <c r="GG79" s="151"/>
      <c r="GH79" s="151"/>
      <c r="GI79" s="151"/>
      <c r="GJ79" s="151"/>
      <c r="GK79" s="151"/>
      <c r="GL79" s="151"/>
      <c r="GM79" s="151"/>
      <c r="GN79" s="151"/>
      <c r="GO79" s="151"/>
      <c r="GP79" s="151"/>
      <c r="GQ79" s="151"/>
      <c r="GR79" s="151"/>
      <c r="GS79" s="151"/>
      <c r="GT79" s="151" t="str">
        <f>データ!EG7</f>
        <v>-</v>
      </c>
      <c r="GU79" s="151"/>
      <c r="GV79" s="151"/>
      <c r="GW79" s="151"/>
      <c r="GX79" s="151"/>
      <c r="GY79" s="151"/>
      <c r="GZ79" s="151"/>
      <c r="HA79" s="151"/>
      <c r="HB79" s="151"/>
      <c r="HC79" s="151"/>
      <c r="HD79" s="151"/>
      <c r="HE79" s="151"/>
      <c r="HF79" s="151"/>
      <c r="HG79" s="151"/>
      <c r="HH79" s="151"/>
      <c r="HI79" s="151"/>
      <c r="HJ79" s="151"/>
      <c r="HK79" s="151"/>
      <c r="HL79" s="151"/>
      <c r="HM79" s="151">
        <f>データ!EH7</f>
        <v>19.600000000000001</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t="str">
        <f>データ!EQ7</f>
        <v>-</v>
      </c>
      <c r="KW79" s="152"/>
      <c r="KX79" s="152"/>
      <c r="KY79" s="152"/>
      <c r="KZ79" s="152"/>
      <c r="LA79" s="152"/>
      <c r="LB79" s="152"/>
      <c r="LC79" s="152"/>
      <c r="LD79" s="152"/>
      <c r="LE79" s="152"/>
      <c r="LF79" s="152"/>
      <c r="LG79" s="152"/>
      <c r="LH79" s="152"/>
      <c r="LI79" s="152"/>
      <c r="LJ79" s="152"/>
      <c r="LK79" s="152"/>
      <c r="LL79" s="152"/>
      <c r="LM79" s="152"/>
      <c r="LN79" s="152"/>
      <c r="LO79" s="152" t="str">
        <f>データ!ER7</f>
        <v>-</v>
      </c>
      <c r="LP79" s="152"/>
      <c r="LQ79" s="152"/>
      <c r="LR79" s="152"/>
      <c r="LS79" s="152"/>
      <c r="LT79" s="152"/>
      <c r="LU79" s="152"/>
      <c r="LV79" s="152"/>
      <c r="LW79" s="152"/>
      <c r="LX79" s="152"/>
      <c r="LY79" s="152"/>
      <c r="LZ79" s="152"/>
      <c r="MA79" s="152"/>
      <c r="MB79" s="152"/>
      <c r="MC79" s="152"/>
      <c r="MD79" s="152"/>
      <c r="ME79" s="152"/>
      <c r="MF79" s="152"/>
      <c r="MG79" s="152"/>
      <c r="MH79" s="152">
        <f>データ!ES7</f>
        <v>45563192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t="str">
        <f>データ!DZ7</f>
        <v>-</v>
      </c>
      <c r="BH80" s="151"/>
      <c r="BI80" s="151"/>
      <c r="BJ80" s="151"/>
      <c r="BK80" s="151"/>
      <c r="BL80" s="151"/>
      <c r="BM80" s="151"/>
      <c r="BN80" s="151"/>
      <c r="BO80" s="151"/>
      <c r="BP80" s="151"/>
      <c r="BQ80" s="151"/>
      <c r="BR80" s="151"/>
      <c r="BS80" s="151"/>
      <c r="BT80" s="151"/>
      <c r="BU80" s="151"/>
      <c r="BV80" s="151"/>
      <c r="BW80" s="151"/>
      <c r="BX80" s="151"/>
      <c r="BY80" s="151"/>
      <c r="BZ80" s="151" t="str">
        <f>データ!EA7</f>
        <v>-</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t="str">
        <f>データ!EK7</f>
        <v>-</v>
      </c>
      <c r="GB80" s="151"/>
      <c r="GC80" s="151"/>
      <c r="GD80" s="151"/>
      <c r="GE80" s="151"/>
      <c r="GF80" s="151"/>
      <c r="GG80" s="151"/>
      <c r="GH80" s="151"/>
      <c r="GI80" s="151"/>
      <c r="GJ80" s="151"/>
      <c r="GK80" s="151"/>
      <c r="GL80" s="151"/>
      <c r="GM80" s="151"/>
      <c r="GN80" s="151"/>
      <c r="GO80" s="151"/>
      <c r="GP80" s="151"/>
      <c r="GQ80" s="151"/>
      <c r="GR80" s="151"/>
      <c r="GS80" s="151"/>
      <c r="GT80" s="151" t="str">
        <f>データ!EL7</f>
        <v>-</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t="str">
        <f>データ!EV7</f>
        <v>-</v>
      </c>
      <c r="KW80" s="152"/>
      <c r="KX80" s="152"/>
      <c r="KY80" s="152"/>
      <c r="KZ80" s="152"/>
      <c r="LA80" s="152"/>
      <c r="LB80" s="152"/>
      <c r="LC80" s="152"/>
      <c r="LD80" s="152"/>
      <c r="LE80" s="152"/>
      <c r="LF80" s="152"/>
      <c r="LG80" s="152"/>
      <c r="LH80" s="152"/>
      <c r="LI80" s="152"/>
      <c r="LJ80" s="152"/>
      <c r="LK80" s="152"/>
      <c r="LL80" s="152"/>
      <c r="LM80" s="152"/>
      <c r="LN80" s="152"/>
      <c r="LO80" s="152" t="str">
        <f>データ!EW7</f>
        <v>-</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4r/1dtywN9myl0Pw1fOhHKUZspTPg7+UVYGv8q1SM/M/ASDYsrxaahFVlAL2XN9N248ZFFqgpNaK+WUoh4Y6w==" saltValue="rsP2lGODgsg6D2PN71Lsi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437500</v>
      </c>
      <c r="D6" s="63">
        <f t="shared" si="2"/>
        <v>46</v>
      </c>
      <c r="E6" s="63">
        <f t="shared" si="2"/>
        <v>6</v>
      </c>
      <c r="F6" s="63">
        <f t="shared" si="2"/>
        <v>0</v>
      </c>
      <c r="G6" s="63">
        <f t="shared" si="2"/>
        <v>1</v>
      </c>
      <c r="H6" s="155" t="str">
        <f>IF(H8&lt;&gt;I8,H8,"")&amp;IF(I8&lt;&gt;J8,I8,"")&amp;"　"&amp;J8</f>
        <v>熊本県地方独立行政法人くまもと県北病院機構　くまもと県北病院</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28</v>
      </c>
      <c r="R6" s="63" t="str">
        <f t="shared" si="3"/>
        <v>対象</v>
      </c>
      <c r="S6" s="63" t="str">
        <f t="shared" si="3"/>
        <v>ド 透</v>
      </c>
      <c r="T6" s="63" t="str">
        <f t="shared" si="3"/>
        <v>救 臨 災 地 輪</v>
      </c>
      <c r="U6" s="64" t="str">
        <f>U8</f>
        <v>-</v>
      </c>
      <c r="V6" s="64">
        <f>V8</f>
        <v>34122</v>
      </c>
      <c r="W6" s="63" t="str">
        <f>W8</f>
        <v>-</v>
      </c>
      <c r="X6" s="63" t="str">
        <f t="shared" ref="X6" si="4">X8</f>
        <v>第２種該当</v>
      </c>
      <c r="Y6" s="63" t="str">
        <f t="shared" si="3"/>
        <v>７：１</v>
      </c>
      <c r="Z6" s="64">
        <f t="shared" si="3"/>
        <v>402</v>
      </c>
      <c r="AA6" s="64" t="str">
        <f t="shared" si="3"/>
        <v>-</v>
      </c>
      <c r="AB6" s="64" t="str">
        <f t="shared" si="3"/>
        <v>-</v>
      </c>
      <c r="AC6" s="64" t="str">
        <f t="shared" si="3"/>
        <v>-</v>
      </c>
      <c r="AD6" s="64" t="str">
        <f t="shared" si="3"/>
        <v>-</v>
      </c>
      <c r="AE6" s="64">
        <f t="shared" si="3"/>
        <v>402</v>
      </c>
      <c r="AF6" s="64">
        <f t="shared" si="3"/>
        <v>402</v>
      </c>
      <c r="AG6" s="64" t="str">
        <f t="shared" si="3"/>
        <v>-</v>
      </c>
      <c r="AH6" s="64">
        <f t="shared" si="3"/>
        <v>402</v>
      </c>
      <c r="AI6" s="65" t="e">
        <f>IF(AI8="-",NA(),AI8)</f>
        <v>#N/A</v>
      </c>
      <c r="AJ6" s="65" t="e">
        <f t="shared" ref="AJ6:AR6" si="5">IF(AJ8="-",NA(),AJ8)</f>
        <v>#N/A</v>
      </c>
      <c r="AK6" s="65" t="e">
        <f t="shared" si="5"/>
        <v>#N/A</v>
      </c>
      <c r="AL6" s="65" t="e">
        <f t="shared" si="5"/>
        <v>#N/A</v>
      </c>
      <c r="AM6" s="65">
        <f t="shared" si="5"/>
        <v>105.7</v>
      </c>
      <c r="AN6" s="65" t="e">
        <f t="shared" si="5"/>
        <v>#N/A</v>
      </c>
      <c r="AO6" s="65" t="e">
        <f t="shared" si="5"/>
        <v>#N/A</v>
      </c>
      <c r="AP6" s="65" t="e">
        <f t="shared" si="5"/>
        <v>#N/A</v>
      </c>
      <c r="AQ6" s="65" t="e">
        <f t="shared" si="5"/>
        <v>#N/A</v>
      </c>
      <c r="AR6" s="65">
        <f t="shared" si="5"/>
        <v>103.9</v>
      </c>
      <c r="AS6" s="65" t="str">
        <f>IF(AS8="-","【-】","【"&amp;SUBSTITUTE(TEXT(AS8,"#,##0.0"),"-","△")&amp;"】")</f>
        <v>【102.5】</v>
      </c>
      <c r="AT6" s="65" t="e">
        <f>IF(AT8="-",NA(),AT8)</f>
        <v>#N/A</v>
      </c>
      <c r="AU6" s="65" t="e">
        <f t="shared" ref="AU6:BC6" si="6">IF(AU8="-",NA(),AU8)</f>
        <v>#N/A</v>
      </c>
      <c r="AV6" s="65" t="e">
        <f t="shared" si="6"/>
        <v>#N/A</v>
      </c>
      <c r="AW6" s="65" t="e">
        <f t="shared" si="6"/>
        <v>#N/A</v>
      </c>
      <c r="AX6" s="65">
        <f t="shared" si="6"/>
        <v>83.6</v>
      </c>
      <c r="AY6" s="65" t="e">
        <f t="shared" si="6"/>
        <v>#N/A</v>
      </c>
      <c r="AZ6" s="65" t="e">
        <f t="shared" si="6"/>
        <v>#N/A</v>
      </c>
      <c r="BA6" s="65" t="e">
        <f t="shared" si="6"/>
        <v>#N/A</v>
      </c>
      <c r="BB6" s="65" t="e">
        <f t="shared" si="6"/>
        <v>#N/A</v>
      </c>
      <c r="BC6" s="65">
        <f t="shared" si="6"/>
        <v>87.5</v>
      </c>
      <c r="BD6" s="65" t="str">
        <f>IF(BD8="-","【-】","【"&amp;SUBSTITUTE(TEXT(BD8,"#,##0.0"),"-","△")&amp;"】")</f>
        <v>【84.7】</v>
      </c>
      <c r="BE6" s="65" t="e">
        <f>IF(BE8="-",NA(),BE8)</f>
        <v>#N/A</v>
      </c>
      <c r="BF6" s="65" t="e">
        <f t="shared" ref="BF6:BN6" si="7">IF(BF8="-",NA(),BF8)</f>
        <v>#N/A</v>
      </c>
      <c r="BG6" s="65" t="e">
        <f t="shared" si="7"/>
        <v>#N/A</v>
      </c>
      <c r="BH6" s="65" t="e">
        <f t="shared" si="7"/>
        <v>#N/A</v>
      </c>
      <c r="BI6" s="65">
        <f t="shared" si="7"/>
        <v>0</v>
      </c>
      <c r="BJ6" s="65" t="e">
        <f t="shared" si="7"/>
        <v>#N/A</v>
      </c>
      <c r="BK6" s="65" t="e">
        <f t="shared" si="7"/>
        <v>#N/A</v>
      </c>
      <c r="BL6" s="65" t="e">
        <f t="shared" si="7"/>
        <v>#N/A</v>
      </c>
      <c r="BM6" s="65" t="e">
        <f t="shared" si="7"/>
        <v>#N/A</v>
      </c>
      <c r="BN6" s="65">
        <f t="shared" si="7"/>
        <v>40.799999999999997</v>
      </c>
      <c r="BO6" s="65" t="str">
        <f>IF(BO8="-","【-】","【"&amp;SUBSTITUTE(TEXT(BO8,"#,##0.0"),"-","△")&amp;"】")</f>
        <v>【69.3】</v>
      </c>
      <c r="BP6" s="65" t="e">
        <f>IF(BP8="-",NA(),BP8)</f>
        <v>#N/A</v>
      </c>
      <c r="BQ6" s="65" t="e">
        <f t="shared" ref="BQ6:BY6" si="8">IF(BQ8="-",NA(),BQ8)</f>
        <v>#N/A</v>
      </c>
      <c r="BR6" s="65" t="e">
        <f t="shared" si="8"/>
        <v>#N/A</v>
      </c>
      <c r="BS6" s="65" t="e">
        <f t="shared" si="8"/>
        <v>#N/A</v>
      </c>
      <c r="BT6" s="65">
        <f t="shared" si="8"/>
        <v>68.2</v>
      </c>
      <c r="BU6" s="65" t="e">
        <f t="shared" si="8"/>
        <v>#N/A</v>
      </c>
      <c r="BV6" s="65" t="e">
        <f t="shared" si="8"/>
        <v>#N/A</v>
      </c>
      <c r="BW6" s="65" t="e">
        <f t="shared" si="8"/>
        <v>#N/A</v>
      </c>
      <c r="BX6" s="65" t="e">
        <f t="shared" si="8"/>
        <v>#N/A</v>
      </c>
      <c r="BY6" s="65">
        <f t="shared" si="8"/>
        <v>68.400000000000006</v>
      </c>
      <c r="BZ6" s="65" t="str">
        <f>IF(BZ8="-","【-】","【"&amp;SUBSTITUTE(TEXT(BZ8,"#,##0.0"),"-","△")&amp;"】")</f>
        <v>【67.2】</v>
      </c>
      <c r="CA6" s="66" t="e">
        <f>IF(CA8="-",NA(),CA8)</f>
        <v>#N/A</v>
      </c>
      <c r="CB6" s="66" t="e">
        <f t="shared" ref="CB6:CJ6" si="9">IF(CB8="-",NA(),CB8)</f>
        <v>#N/A</v>
      </c>
      <c r="CC6" s="66" t="e">
        <f t="shared" si="9"/>
        <v>#N/A</v>
      </c>
      <c r="CD6" s="66" t="e">
        <f t="shared" si="9"/>
        <v>#N/A</v>
      </c>
      <c r="CE6" s="66">
        <f t="shared" si="9"/>
        <v>43159</v>
      </c>
      <c r="CF6" s="66" t="e">
        <f t="shared" si="9"/>
        <v>#N/A</v>
      </c>
      <c r="CG6" s="66" t="e">
        <f t="shared" si="9"/>
        <v>#N/A</v>
      </c>
      <c r="CH6" s="66" t="e">
        <f t="shared" si="9"/>
        <v>#N/A</v>
      </c>
      <c r="CI6" s="66" t="e">
        <f t="shared" si="9"/>
        <v>#N/A</v>
      </c>
      <c r="CJ6" s="66">
        <f t="shared" si="9"/>
        <v>63766</v>
      </c>
      <c r="CK6" s="65" t="str">
        <f>IF(CK8="-","【-】","【"&amp;SUBSTITUTE(TEXT(CK8,"#,##0"),"-","△")&amp;"】")</f>
        <v>【56,733】</v>
      </c>
      <c r="CL6" s="66" t="e">
        <f>IF(CL8="-",NA(),CL8)</f>
        <v>#N/A</v>
      </c>
      <c r="CM6" s="66" t="e">
        <f t="shared" ref="CM6:CU6" si="10">IF(CM8="-",NA(),CM8)</f>
        <v>#N/A</v>
      </c>
      <c r="CN6" s="66" t="e">
        <f t="shared" si="10"/>
        <v>#N/A</v>
      </c>
      <c r="CO6" s="66" t="e">
        <f t="shared" si="10"/>
        <v>#N/A</v>
      </c>
      <c r="CP6" s="66">
        <f t="shared" si="10"/>
        <v>18122</v>
      </c>
      <c r="CQ6" s="66" t="e">
        <f t="shared" si="10"/>
        <v>#N/A</v>
      </c>
      <c r="CR6" s="66" t="e">
        <f t="shared" si="10"/>
        <v>#N/A</v>
      </c>
      <c r="CS6" s="66" t="e">
        <f t="shared" si="10"/>
        <v>#N/A</v>
      </c>
      <c r="CT6" s="66" t="e">
        <f t="shared" si="10"/>
        <v>#N/A</v>
      </c>
      <c r="CU6" s="66">
        <f t="shared" si="10"/>
        <v>18423</v>
      </c>
      <c r="CV6" s="65" t="str">
        <f>IF(CV8="-","【-】","【"&amp;SUBSTITUTE(TEXT(CV8,"#,##0"),"-","△")&amp;"】")</f>
        <v>【16,778】</v>
      </c>
      <c r="CW6" s="65" t="e">
        <f>IF(CW8="-",NA(),CW8)</f>
        <v>#N/A</v>
      </c>
      <c r="CX6" s="65" t="e">
        <f t="shared" ref="CX6:DF6" si="11">IF(CX8="-",NA(),CX8)</f>
        <v>#N/A</v>
      </c>
      <c r="CY6" s="65" t="e">
        <f t="shared" si="11"/>
        <v>#N/A</v>
      </c>
      <c r="CZ6" s="65" t="e">
        <f t="shared" si="11"/>
        <v>#N/A</v>
      </c>
      <c r="DA6" s="65">
        <f t="shared" si="11"/>
        <v>54.7</v>
      </c>
      <c r="DB6" s="65" t="e">
        <f t="shared" si="11"/>
        <v>#N/A</v>
      </c>
      <c r="DC6" s="65" t="e">
        <f t="shared" si="11"/>
        <v>#N/A</v>
      </c>
      <c r="DD6" s="65" t="e">
        <f t="shared" si="11"/>
        <v>#N/A</v>
      </c>
      <c r="DE6" s="65" t="e">
        <f t="shared" si="11"/>
        <v>#N/A</v>
      </c>
      <c r="DF6" s="65">
        <f t="shared" si="11"/>
        <v>56.7</v>
      </c>
      <c r="DG6" s="65" t="str">
        <f>IF(DG8="-","【-】","【"&amp;SUBSTITUTE(TEXT(DG8,"#,##0.0"),"-","△")&amp;"】")</f>
        <v>【58.8】</v>
      </c>
      <c r="DH6" s="65" t="e">
        <f>IF(DH8="-",NA(),DH8)</f>
        <v>#N/A</v>
      </c>
      <c r="DI6" s="65" t="e">
        <f t="shared" ref="DI6:DQ6" si="12">IF(DI8="-",NA(),DI8)</f>
        <v>#N/A</v>
      </c>
      <c r="DJ6" s="65" t="e">
        <f t="shared" si="12"/>
        <v>#N/A</v>
      </c>
      <c r="DK6" s="65" t="e">
        <f t="shared" si="12"/>
        <v>#N/A</v>
      </c>
      <c r="DL6" s="65">
        <f t="shared" si="12"/>
        <v>19.600000000000001</v>
      </c>
      <c r="DM6" s="65" t="e">
        <f t="shared" si="12"/>
        <v>#N/A</v>
      </c>
      <c r="DN6" s="65" t="e">
        <f t="shared" si="12"/>
        <v>#N/A</v>
      </c>
      <c r="DO6" s="65" t="e">
        <f t="shared" si="12"/>
        <v>#N/A</v>
      </c>
      <c r="DP6" s="65" t="e">
        <f t="shared" si="12"/>
        <v>#N/A</v>
      </c>
      <c r="DQ6" s="65">
        <f t="shared" si="12"/>
        <v>26.2</v>
      </c>
      <c r="DR6" s="65" t="str">
        <f>IF(DR8="-","【-】","【"&amp;SUBSTITUTE(TEXT(DR8,"#,##0.0"),"-","△")&amp;"】")</f>
        <v>【24.8】</v>
      </c>
      <c r="DS6" s="65" t="e">
        <f>IF(DS8="-",NA(),DS8)</f>
        <v>#N/A</v>
      </c>
      <c r="DT6" s="65" t="e">
        <f t="shared" ref="DT6:EB6" si="13">IF(DT8="-",NA(),DT8)</f>
        <v>#N/A</v>
      </c>
      <c r="DU6" s="65" t="e">
        <f t="shared" si="13"/>
        <v>#N/A</v>
      </c>
      <c r="DV6" s="65" t="e">
        <f t="shared" si="13"/>
        <v>#N/A</v>
      </c>
      <c r="DW6" s="65">
        <f t="shared" si="13"/>
        <v>13.4</v>
      </c>
      <c r="DX6" s="65" t="e">
        <f t="shared" si="13"/>
        <v>#N/A</v>
      </c>
      <c r="DY6" s="65" t="e">
        <f t="shared" si="13"/>
        <v>#N/A</v>
      </c>
      <c r="DZ6" s="65" t="e">
        <f t="shared" si="13"/>
        <v>#N/A</v>
      </c>
      <c r="EA6" s="65" t="e">
        <f t="shared" si="13"/>
        <v>#N/A</v>
      </c>
      <c r="EB6" s="65">
        <f t="shared" si="13"/>
        <v>56.8</v>
      </c>
      <c r="EC6" s="65" t="str">
        <f>IF(EC8="-","【-】","【"&amp;SUBSTITUTE(TEXT(EC8,"#,##0.0"),"-","△")&amp;"】")</f>
        <v>【54.8】</v>
      </c>
      <c r="ED6" s="65" t="e">
        <f>IF(ED8="-",NA(),ED8)</f>
        <v>#N/A</v>
      </c>
      <c r="EE6" s="65" t="e">
        <f t="shared" ref="EE6:EM6" si="14">IF(EE8="-",NA(),EE8)</f>
        <v>#N/A</v>
      </c>
      <c r="EF6" s="65" t="e">
        <f t="shared" si="14"/>
        <v>#N/A</v>
      </c>
      <c r="EG6" s="65" t="e">
        <f t="shared" si="14"/>
        <v>#N/A</v>
      </c>
      <c r="EH6" s="65">
        <f t="shared" si="14"/>
        <v>19.600000000000001</v>
      </c>
      <c r="EI6" s="65" t="e">
        <f t="shared" si="14"/>
        <v>#N/A</v>
      </c>
      <c r="EJ6" s="65" t="e">
        <f t="shared" si="14"/>
        <v>#N/A</v>
      </c>
      <c r="EK6" s="65" t="e">
        <f t="shared" si="14"/>
        <v>#N/A</v>
      </c>
      <c r="EL6" s="65" t="e">
        <f t="shared" si="14"/>
        <v>#N/A</v>
      </c>
      <c r="EM6" s="65">
        <f t="shared" si="14"/>
        <v>69.8</v>
      </c>
      <c r="EN6" s="65" t="str">
        <f>IF(EN8="-","【-】","【"&amp;SUBSTITUTE(TEXT(EN8,"#,##0.0"),"-","△")&amp;"】")</f>
        <v>【70.3】</v>
      </c>
      <c r="EO6" s="66" t="e">
        <f>IF(EO8="-",NA(),EO8)</f>
        <v>#N/A</v>
      </c>
      <c r="EP6" s="66" t="e">
        <f t="shared" ref="EP6:EX6" si="15">IF(EP8="-",NA(),EP8)</f>
        <v>#N/A</v>
      </c>
      <c r="EQ6" s="66" t="e">
        <f t="shared" si="15"/>
        <v>#N/A</v>
      </c>
      <c r="ER6" s="66" t="e">
        <f t="shared" si="15"/>
        <v>#N/A</v>
      </c>
      <c r="ES6" s="66">
        <f t="shared" si="15"/>
        <v>45563192</v>
      </c>
      <c r="ET6" s="66" t="e">
        <f t="shared" si="15"/>
        <v>#N/A</v>
      </c>
      <c r="EU6" s="66" t="e">
        <f t="shared" si="15"/>
        <v>#N/A</v>
      </c>
      <c r="EV6" s="66" t="e">
        <f t="shared" si="15"/>
        <v>#N/A</v>
      </c>
      <c r="EW6" s="66" t="e">
        <f t="shared" si="15"/>
        <v>#N/A</v>
      </c>
      <c r="EX6" s="66">
        <f t="shared" si="15"/>
        <v>49637382</v>
      </c>
      <c r="EY6" s="66" t="str">
        <f>IF(EY8="-","【-】","【"&amp;SUBSTITUTE(TEXT(EY8,"#,##0"),"-","△")&amp;"】")</f>
        <v>【49,168,683】</v>
      </c>
    </row>
    <row r="7" spans="1:155" s="67" customFormat="1">
      <c r="A7" s="48" t="s">
        <v>155</v>
      </c>
      <c r="B7" s="63">
        <f t="shared" ref="B7:AH7" si="16">B8</f>
        <v>2020</v>
      </c>
      <c r="C7" s="63">
        <f t="shared" si="16"/>
        <v>437500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28</v>
      </c>
      <c r="R7" s="63" t="str">
        <f t="shared" si="16"/>
        <v>対象</v>
      </c>
      <c r="S7" s="63" t="str">
        <f t="shared" si="16"/>
        <v>ド 透</v>
      </c>
      <c r="T7" s="63" t="str">
        <f t="shared" si="16"/>
        <v>救 臨 災 地 輪</v>
      </c>
      <c r="U7" s="64" t="str">
        <f>U8</f>
        <v>-</v>
      </c>
      <c r="V7" s="64">
        <f>V8</f>
        <v>34122</v>
      </c>
      <c r="W7" s="63" t="str">
        <f>W8</f>
        <v>-</v>
      </c>
      <c r="X7" s="63" t="str">
        <f t="shared" si="16"/>
        <v>第２種該当</v>
      </c>
      <c r="Y7" s="63" t="str">
        <f t="shared" si="16"/>
        <v>７：１</v>
      </c>
      <c r="Z7" s="64">
        <f t="shared" si="16"/>
        <v>402</v>
      </c>
      <c r="AA7" s="64" t="str">
        <f t="shared" si="16"/>
        <v>-</v>
      </c>
      <c r="AB7" s="64" t="str">
        <f t="shared" si="16"/>
        <v>-</v>
      </c>
      <c r="AC7" s="64" t="str">
        <f t="shared" si="16"/>
        <v>-</v>
      </c>
      <c r="AD7" s="64" t="str">
        <f t="shared" si="16"/>
        <v>-</v>
      </c>
      <c r="AE7" s="64">
        <f t="shared" si="16"/>
        <v>402</v>
      </c>
      <c r="AF7" s="64">
        <f t="shared" si="16"/>
        <v>402</v>
      </c>
      <c r="AG7" s="64" t="str">
        <f t="shared" si="16"/>
        <v>-</v>
      </c>
      <c r="AH7" s="64">
        <f t="shared" si="16"/>
        <v>402</v>
      </c>
      <c r="AI7" s="65" t="str">
        <f>AI8</f>
        <v>-</v>
      </c>
      <c r="AJ7" s="65" t="str">
        <f t="shared" ref="AJ7:AR7" si="17">AJ8</f>
        <v>-</v>
      </c>
      <c r="AK7" s="65" t="str">
        <f t="shared" si="17"/>
        <v>-</v>
      </c>
      <c r="AL7" s="65" t="str">
        <f t="shared" si="17"/>
        <v>-</v>
      </c>
      <c r="AM7" s="65">
        <f t="shared" si="17"/>
        <v>105.7</v>
      </c>
      <c r="AN7" s="65" t="str">
        <f t="shared" si="17"/>
        <v>-</v>
      </c>
      <c r="AO7" s="65" t="str">
        <f t="shared" si="17"/>
        <v>-</v>
      </c>
      <c r="AP7" s="65" t="str">
        <f t="shared" si="17"/>
        <v>-</v>
      </c>
      <c r="AQ7" s="65" t="str">
        <f t="shared" si="17"/>
        <v>-</v>
      </c>
      <c r="AR7" s="65">
        <f t="shared" si="17"/>
        <v>103.9</v>
      </c>
      <c r="AS7" s="65"/>
      <c r="AT7" s="65" t="str">
        <f>AT8</f>
        <v>-</v>
      </c>
      <c r="AU7" s="65" t="str">
        <f t="shared" ref="AU7:BC7" si="18">AU8</f>
        <v>-</v>
      </c>
      <c r="AV7" s="65" t="str">
        <f t="shared" si="18"/>
        <v>-</v>
      </c>
      <c r="AW7" s="65" t="str">
        <f t="shared" si="18"/>
        <v>-</v>
      </c>
      <c r="AX7" s="65">
        <f t="shared" si="18"/>
        <v>83.6</v>
      </c>
      <c r="AY7" s="65" t="str">
        <f t="shared" si="18"/>
        <v>-</v>
      </c>
      <c r="AZ7" s="65" t="str">
        <f t="shared" si="18"/>
        <v>-</v>
      </c>
      <c r="BA7" s="65" t="str">
        <f t="shared" si="18"/>
        <v>-</v>
      </c>
      <c r="BB7" s="65" t="str">
        <f t="shared" si="18"/>
        <v>-</v>
      </c>
      <c r="BC7" s="65">
        <f t="shared" si="18"/>
        <v>87.5</v>
      </c>
      <c r="BD7" s="65"/>
      <c r="BE7" s="65" t="str">
        <f>BE8</f>
        <v>-</v>
      </c>
      <c r="BF7" s="65" t="str">
        <f t="shared" ref="BF7:BN7" si="19">BF8</f>
        <v>-</v>
      </c>
      <c r="BG7" s="65" t="str">
        <f t="shared" si="19"/>
        <v>-</v>
      </c>
      <c r="BH7" s="65" t="str">
        <f t="shared" si="19"/>
        <v>-</v>
      </c>
      <c r="BI7" s="65">
        <f t="shared" si="19"/>
        <v>0</v>
      </c>
      <c r="BJ7" s="65" t="str">
        <f t="shared" si="19"/>
        <v>-</v>
      </c>
      <c r="BK7" s="65" t="str">
        <f t="shared" si="19"/>
        <v>-</v>
      </c>
      <c r="BL7" s="65" t="str">
        <f t="shared" si="19"/>
        <v>-</v>
      </c>
      <c r="BM7" s="65" t="str">
        <f t="shared" si="19"/>
        <v>-</v>
      </c>
      <c r="BN7" s="65">
        <f t="shared" si="19"/>
        <v>40.799999999999997</v>
      </c>
      <c r="BO7" s="65"/>
      <c r="BP7" s="65" t="str">
        <f>BP8</f>
        <v>-</v>
      </c>
      <c r="BQ7" s="65" t="str">
        <f t="shared" ref="BQ7:BY7" si="20">BQ8</f>
        <v>-</v>
      </c>
      <c r="BR7" s="65" t="str">
        <f t="shared" si="20"/>
        <v>-</v>
      </c>
      <c r="BS7" s="65" t="str">
        <f t="shared" si="20"/>
        <v>-</v>
      </c>
      <c r="BT7" s="65">
        <f t="shared" si="20"/>
        <v>68.2</v>
      </c>
      <c r="BU7" s="65" t="str">
        <f t="shared" si="20"/>
        <v>-</v>
      </c>
      <c r="BV7" s="65" t="str">
        <f t="shared" si="20"/>
        <v>-</v>
      </c>
      <c r="BW7" s="65" t="str">
        <f t="shared" si="20"/>
        <v>-</v>
      </c>
      <c r="BX7" s="65" t="str">
        <f t="shared" si="20"/>
        <v>-</v>
      </c>
      <c r="BY7" s="65">
        <f t="shared" si="20"/>
        <v>68.400000000000006</v>
      </c>
      <c r="BZ7" s="65"/>
      <c r="CA7" s="66" t="str">
        <f>CA8</f>
        <v>-</v>
      </c>
      <c r="CB7" s="66" t="str">
        <f t="shared" ref="CB7:CJ7" si="21">CB8</f>
        <v>-</v>
      </c>
      <c r="CC7" s="66" t="str">
        <f t="shared" si="21"/>
        <v>-</v>
      </c>
      <c r="CD7" s="66" t="str">
        <f t="shared" si="21"/>
        <v>-</v>
      </c>
      <c r="CE7" s="66">
        <f t="shared" si="21"/>
        <v>43159</v>
      </c>
      <c r="CF7" s="66" t="str">
        <f t="shared" si="21"/>
        <v>-</v>
      </c>
      <c r="CG7" s="66" t="str">
        <f t="shared" si="21"/>
        <v>-</v>
      </c>
      <c r="CH7" s="66" t="str">
        <f t="shared" si="21"/>
        <v>-</v>
      </c>
      <c r="CI7" s="66" t="str">
        <f t="shared" si="21"/>
        <v>-</v>
      </c>
      <c r="CJ7" s="66">
        <f t="shared" si="21"/>
        <v>63766</v>
      </c>
      <c r="CK7" s="65"/>
      <c r="CL7" s="66" t="str">
        <f>CL8</f>
        <v>-</v>
      </c>
      <c r="CM7" s="66" t="str">
        <f t="shared" ref="CM7:CU7" si="22">CM8</f>
        <v>-</v>
      </c>
      <c r="CN7" s="66" t="str">
        <f t="shared" si="22"/>
        <v>-</v>
      </c>
      <c r="CO7" s="66" t="str">
        <f t="shared" si="22"/>
        <v>-</v>
      </c>
      <c r="CP7" s="66">
        <f t="shared" si="22"/>
        <v>18122</v>
      </c>
      <c r="CQ7" s="66" t="str">
        <f t="shared" si="22"/>
        <v>-</v>
      </c>
      <c r="CR7" s="66" t="str">
        <f t="shared" si="22"/>
        <v>-</v>
      </c>
      <c r="CS7" s="66" t="str">
        <f t="shared" si="22"/>
        <v>-</v>
      </c>
      <c r="CT7" s="66" t="str">
        <f t="shared" si="22"/>
        <v>-</v>
      </c>
      <c r="CU7" s="66">
        <f t="shared" si="22"/>
        <v>18423</v>
      </c>
      <c r="CV7" s="65"/>
      <c r="CW7" s="65" t="str">
        <f>CW8</f>
        <v>-</v>
      </c>
      <c r="CX7" s="65" t="str">
        <f t="shared" ref="CX7:DF7" si="23">CX8</f>
        <v>-</v>
      </c>
      <c r="CY7" s="65" t="str">
        <f t="shared" si="23"/>
        <v>-</v>
      </c>
      <c r="CZ7" s="65" t="str">
        <f t="shared" si="23"/>
        <v>-</v>
      </c>
      <c r="DA7" s="65">
        <f t="shared" si="23"/>
        <v>54.7</v>
      </c>
      <c r="DB7" s="65" t="str">
        <f t="shared" si="23"/>
        <v>-</v>
      </c>
      <c r="DC7" s="65" t="str">
        <f t="shared" si="23"/>
        <v>-</v>
      </c>
      <c r="DD7" s="65" t="str">
        <f t="shared" si="23"/>
        <v>-</v>
      </c>
      <c r="DE7" s="65" t="str">
        <f t="shared" si="23"/>
        <v>-</v>
      </c>
      <c r="DF7" s="65">
        <f t="shared" si="23"/>
        <v>56.7</v>
      </c>
      <c r="DG7" s="65"/>
      <c r="DH7" s="65" t="str">
        <f>DH8</f>
        <v>-</v>
      </c>
      <c r="DI7" s="65" t="str">
        <f t="shared" ref="DI7:DQ7" si="24">DI8</f>
        <v>-</v>
      </c>
      <c r="DJ7" s="65" t="str">
        <f t="shared" si="24"/>
        <v>-</v>
      </c>
      <c r="DK7" s="65" t="str">
        <f t="shared" si="24"/>
        <v>-</v>
      </c>
      <c r="DL7" s="65">
        <f t="shared" si="24"/>
        <v>19.600000000000001</v>
      </c>
      <c r="DM7" s="65" t="str">
        <f t="shared" si="24"/>
        <v>-</v>
      </c>
      <c r="DN7" s="65" t="str">
        <f t="shared" si="24"/>
        <v>-</v>
      </c>
      <c r="DO7" s="65" t="str">
        <f t="shared" si="24"/>
        <v>-</v>
      </c>
      <c r="DP7" s="65" t="str">
        <f t="shared" si="24"/>
        <v>-</v>
      </c>
      <c r="DQ7" s="65">
        <f t="shared" si="24"/>
        <v>26.2</v>
      </c>
      <c r="DR7" s="65"/>
      <c r="DS7" s="65" t="str">
        <f>DS8</f>
        <v>-</v>
      </c>
      <c r="DT7" s="65" t="str">
        <f t="shared" ref="DT7:EB7" si="25">DT8</f>
        <v>-</v>
      </c>
      <c r="DU7" s="65" t="str">
        <f t="shared" si="25"/>
        <v>-</v>
      </c>
      <c r="DV7" s="65" t="str">
        <f t="shared" si="25"/>
        <v>-</v>
      </c>
      <c r="DW7" s="65">
        <f t="shared" si="25"/>
        <v>13.4</v>
      </c>
      <c r="DX7" s="65" t="str">
        <f t="shared" si="25"/>
        <v>-</v>
      </c>
      <c r="DY7" s="65" t="str">
        <f t="shared" si="25"/>
        <v>-</v>
      </c>
      <c r="DZ7" s="65" t="str">
        <f t="shared" si="25"/>
        <v>-</v>
      </c>
      <c r="EA7" s="65" t="str">
        <f t="shared" si="25"/>
        <v>-</v>
      </c>
      <c r="EB7" s="65">
        <f t="shared" si="25"/>
        <v>56.8</v>
      </c>
      <c r="EC7" s="65"/>
      <c r="ED7" s="65" t="str">
        <f>ED8</f>
        <v>-</v>
      </c>
      <c r="EE7" s="65" t="str">
        <f t="shared" ref="EE7:EM7" si="26">EE8</f>
        <v>-</v>
      </c>
      <c r="EF7" s="65" t="str">
        <f t="shared" si="26"/>
        <v>-</v>
      </c>
      <c r="EG7" s="65" t="str">
        <f t="shared" si="26"/>
        <v>-</v>
      </c>
      <c r="EH7" s="65">
        <f t="shared" si="26"/>
        <v>19.600000000000001</v>
      </c>
      <c r="EI7" s="65" t="str">
        <f t="shared" si="26"/>
        <v>-</v>
      </c>
      <c r="EJ7" s="65" t="str">
        <f t="shared" si="26"/>
        <v>-</v>
      </c>
      <c r="EK7" s="65" t="str">
        <f t="shared" si="26"/>
        <v>-</v>
      </c>
      <c r="EL7" s="65" t="str">
        <f t="shared" si="26"/>
        <v>-</v>
      </c>
      <c r="EM7" s="65">
        <f t="shared" si="26"/>
        <v>69.8</v>
      </c>
      <c r="EN7" s="65"/>
      <c r="EO7" s="66" t="str">
        <f>EO8</f>
        <v>-</v>
      </c>
      <c r="EP7" s="66" t="str">
        <f t="shared" ref="EP7:EX7" si="27">EP8</f>
        <v>-</v>
      </c>
      <c r="EQ7" s="66" t="str">
        <f t="shared" si="27"/>
        <v>-</v>
      </c>
      <c r="ER7" s="66" t="str">
        <f t="shared" si="27"/>
        <v>-</v>
      </c>
      <c r="ES7" s="66">
        <f t="shared" si="27"/>
        <v>45563192</v>
      </c>
      <c r="ET7" s="66" t="str">
        <f t="shared" si="27"/>
        <v>-</v>
      </c>
      <c r="EU7" s="66" t="str">
        <f t="shared" si="27"/>
        <v>-</v>
      </c>
      <c r="EV7" s="66" t="str">
        <f t="shared" si="27"/>
        <v>-</v>
      </c>
      <c r="EW7" s="66" t="str">
        <f t="shared" si="27"/>
        <v>-</v>
      </c>
      <c r="EX7" s="66">
        <f t="shared" si="27"/>
        <v>49637382</v>
      </c>
      <c r="EY7" s="66"/>
    </row>
    <row r="8" spans="1:155" s="67" customFormat="1">
      <c r="A8" s="48"/>
      <c r="B8" s="68">
        <v>2020</v>
      </c>
      <c r="C8" s="68">
        <v>437500</v>
      </c>
      <c r="D8" s="68">
        <v>46</v>
      </c>
      <c r="E8" s="68">
        <v>6</v>
      </c>
      <c r="F8" s="68">
        <v>0</v>
      </c>
      <c r="G8" s="68">
        <v>1</v>
      </c>
      <c r="H8" s="68" t="s">
        <v>156</v>
      </c>
      <c r="I8" s="68" t="s">
        <v>157</v>
      </c>
      <c r="J8" s="68" t="s">
        <v>158</v>
      </c>
      <c r="K8" s="68" t="s">
        <v>159</v>
      </c>
      <c r="L8" s="68" t="s">
        <v>160</v>
      </c>
      <c r="M8" s="68" t="s">
        <v>161</v>
      </c>
      <c r="N8" s="68" t="s">
        <v>162</v>
      </c>
      <c r="O8" s="68" t="s">
        <v>163</v>
      </c>
      <c r="P8" s="68" t="s">
        <v>164</v>
      </c>
      <c r="Q8" s="69">
        <v>28</v>
      </c>
      <c r="R8" s="68" t="s">
        <v>165</v>
      </c>
      <c r="S8" s="68" t="s">
        <v>166</v>
      </c>
      <c r="T8" s="68" t="s">
        <v>167</v>
      </c>
      <c r="U8" s="69" t="s">
        <v>39</v>
      </c>
      <c r="V8" s="69">
        <v>34122</v>
      </c>
      <c r="W8" s="68" t="s">
        <v>39</v>
      </c>
      <c r="X8" s="68" t="s">
        <v>168</v>
      </c>
      <c r="Y8" s="70" t="s">
        <v>169</v>
      </c>
      <c r="Z8" s="69">
        <v>402</v>
      </c>
      <c r="AA8" s="69" t="s">
        <v>39</v>
      </c>
      <c r="AB8" s="69" t="s">
        <v>39</v>
      </c>
      <c r="AC8" s="69" t="s">
        <v>39</v>
      </c>
      <c r="AD8" s="69" t="s">
        <v>39</v>
      </c>
      <c r="AE8" s="69">
        <v>402</v>
      </c>
      <c r="AF8" s="69">
        <v>402</v>
      </c>
      <c r="AG8" s="69" t="s">
        <v>39</v>
      </c>
      <c r="AH8" s="69">
        <v>402</v>
      </c>
      <c r="AI8" s="71" t="s">
        <v>39</v>
      </c>
      <c r="AJ8" s="71" t="s">
        <v>39</v>
      </c>
      <c r="AK8" s="71" t="s">
        <v>39</v>
      </c>
      <c r="AL8" s="71" t="s">
        <v>39</v>
      </c>
      <c r="AM8" s="71">
        <v>105.7</v>
      </c>
      <c r="AN8" s="71" t="s">
        <v>39</v>
      </c>
      <c r="AO8" s="71" t="s">
        <v>39</v>
      </c>
      <c r="AP8" s="71" t="s">
        <v>39</v>
      </c>
      <c r="AQ8" s="71" t="s">
        <v>39</v>
      </c>
      <c r="AR8" s="71">
        <v>103.9</v>
      </c>
      <c r="AS8" s="71">
        <v>102.5</v>
      </c>
      <c r="AT8" s="71" t="s">
        <v>39</v>
      </c>
      <c r="AU8" s="71" t="s">
        <v>39</v>
      </c>
      <c r="AV8" s="71" t="s">
        <v>39</v>
      </c>
      <c r="AW8" s="71" t="s">
        <v>39</v>
      </c>
      <c r="AX8" s="71">
        <v>83.6</v>
      </c>
      <c r="AY8" s="71" t="s">
        <v>39</v>
      </c>
      <c r="AZ8" s="71" t="s">
        <v>39</v>
      </c>
      <c r="BA8" s="71" t="s">
        <v>39</v>
      </c>
      <c r="BB8" s="71" t="s">
        <v>39</v>
      </c>
      <c r="BC8" s="71">
        <v>87.5</v>
      </c>
      <c r="BD8" s="71">
        <v>84.7</v>
      </c>
      <c r="BE8" s="72" t="s">
        <v>39</v>
      </c>
      <c r="BF8" s="72" t="s">
        <v>39</v>
      </c>
      <c r="BG8" s="72" t="s">
        <v>39</v>
      </c>
      <c r="BH8" s="72" t="s">
        <v>39</v>
      </c>
      <c r="BI8" s="72">
        <v>0</v>
      </c>
      <c r="BJ8" s="72" t="s">
        <v>39</v>
      </c>
      <c r="BK8" s="72" t="s">
        <v>39</v>
      </c>
      <c r="BL8" s="72" t="s">
        <v>39</v>
      </c>
      <c r="BM8" s="72" t="s">
        <v>39</v>
      </c>
      <c r="BN8" s="72">
        <v>40.799999999999997</v>
      </c>
      <c r="BO8" s="72">
        <v>69.3</v>
      </c>
      <c r="BP8" s="71" t="s">
        <v>39</v>
      </c>
      <c r="BQ8" s="71" t="s">
        <v>39</v>
      </c>
      <c r="BR8" s="71" t="s">
        <v>39</v>
      </c>
      <c r="BS8" s="71" t="s">
        <v>39</v>
      </c>
      <c r="BT8" s="71">
        <v>68.2</v>
      </c>
      <c r="BU8" s="71" t="s">
        <v>39</v>
      </c>
      <c r="BV8" s="71" t="s">
        <v>39</v>
      </c>
      <c r="BW8" s="71" t="s">
        <v>39</v>
      </c>
      <c r="BX8" s="71" t="s">
        <v>39</v>
      </c>
      <c r="BY8" s="71">
        <v>68.400000000000006</v>
      </c>
      <c r="BZ8" s="71">
        <v>67.2</v>
      </c>
      <c r="CA8" s="72" t="s">
        <v>39</v>
      </c>
      <c r="CB8" s="72" t="s">
        <v>39</v>
      </c>
      <c r="CC8" s="72" t="s">
        <v>39</v>
      </c>
      <c r="CD8" s="72" t="s">
        <v>39</v>
      </c>
      <c r="CE8" s="72">
        <v>43159</v>
      </c>
      <c r="CF8" s="72" t="s">
        <v>39</v>
      </c>
      <c r="CG8" s="72" t="s">
        <v>39</v>
      </c>
      <c r="CH8" s="72" t="s">
        <v>39</v>
      </c>
      <c r="CI8" s="72" t="s">
        <v>39</v>
      </c>
      <c r="CJ8" s="72">
        <v>63766</v>
      </c>
      <c r="CK8" s="71">
        <v>56733</v>
      </c>
      <c r="CL8" s="72" t="s">
        <v>39</v>
      </c>
      <c r="CM8" s="72" t="s">
        <v>39</v>
      </c>
      <c r="CN8" s="72" t="s">
        <v>39</v>
      </c>
      <c r="CO8" s="72" t="s">
        <v>39</v>
      </c>
      <c r="CP8" s="72">
        <v>18122</v>
      </c>
      <c r="CQ8" s="72" t="s">
        <v>39</v>
      </c>
      <c r="CR8" s="72" t="s">
        <v>39</v>
      </c>
      <c r="CS8" s="72" t="s">
        <v>39</v>
      </c>
      <c r="CT8" s="72" t="s">
        <v>39</v>
      </c>
      <c r="CU8" s="72">
        <v>18423</v>
      </c>
      <c r="CV8" s="71">
        <v>16778</v>
      </c>
      <c r="CW8" s="72" t="s">
        <v>39</v>
      </c>
      <c r="CX8" s="72" t="s">
        <v>39</v>
      </c>
      <c r="CY8" s="72" t="s">
        <v>39</v>
      </c>
      <c r="CZ8" s="72" t="s">
        <v>39</v>
      </c>
      <c r="DA8" s="72">
        <v>54.7</v>
      </c>
      <c r="DB8" s="72" t="s">
        <v>39</v>
      </c>
      <c r="DC8" s="72" t="s">
        <v>39</v>
      </c>
      <c r="DD8" s="72" t="s">
        <v>39</v>
      </c>
      <c r="DE8" s="72" t="s">
        <v>39</v>
      </c>
      <c r="DF8" s="72">
        <v>56.7</v>
      </c>
      <c r="DG8" s="72">
        <v>58.8</v>
      </c>
      <c r="DH8" s="72" t="s">
        <v>39</v>
      </c>
      <c r="DI8" s="72" t="s">
        <v>39</v>
      </c>
      <c r="DJ8" s="72" t="s">
        <v>39</v>
      </c>
      <c r="DK8" s="72" t="s">
        <v>39</v>
      </c>
      <c r="DL8" s="72">
        <v>19.600000000000001</v>
      </c>
      <c r="DM8" s="72" t="s">
        <v>39</v>
      </c>
      <c r="DN8" s="72" t="s">
        <v>39</v>
      </c>
      <c r="DO8" s="72" t="s">
        <v>39</v>
      </c>
      <c r="DP8" s="72" t="s">
        <v>39</v>
      </c>
      <c r="DQ8" s="72">
        <v>26.2</v>
      </c>
      <c r="DR8" s="72">
        <v>24.8</v>
      </c>
      <c r="DS8" s="71" t="s">
        <v>39</v>
      </c>
      <c r="DT8" s="71" t="s">
        <v>39</v>
      </c>
      <c r="DU8" s="71" t="s">
        <v>39</v>
      </c>
      <c r="DV8" s="71" t="s">
        <v>39</v>
      </c>
      <c r="DW8" s="71">
        <v>13.4</v>
      </c>
      <c r="DX8" s="71" t="s">
        <v>39</v>
      </c>
      <c r="DY8" s="71" t="s">
        <v>39</v>
      </c>
      <c r="DZ8" s="71" t="s">
        <v>39</v>
      </c>
      <c r="EA8" s="71" t="s">
        <v>39</v>
      </c>
      <c r="EB8" s="71">
        <v>56.8</v>
      </c>
      <c r="EC8" s="71">
        <v>54.8</v>
      </c>
      <c r="ED8" s="71" t="s">
        <v>39</v>
      </c>
      <c r="EE8" s="71" t="s">
        <v>39</v>
      </c>
      <c r="EF8" s="71" t="s">
        <v>39</v>
      </c>
      <c r="EG8" s="71" t="s">
        <v>39</v>
      </c>
      <c r="EH8" s="71">
        <v>19.600000000000001</v>
      </c>
      <c r="EI8" s="71" t="s">
        <v>39</v>
      </c>
      <c r="EJ8" s="71" t="s">
        <v>39</v>
      </c>
      <c r="EK8" s="71" t="s">
        <v>39</v>
      </c>
      <c r="EL8" s="71" t="s">
        <v>39</v>
      </c>
      <c r="EM8" s="71">
        <v>69.8</v>
      </c>
      <c r="EN8" s="71">
        <v>70.3</v>
      </c>
      <c r="EO8" s="72" t="s">
        <v>39</v>
      </c>
      <c r="EP8" s="72" t="s">
        <v>39</v>
      </c>
      <c r="EQ8" s="72" t="s">
        <v>39</v>
      </c>
      <c r="ER8" s="72" t="s">
        <v>39</v>
      </c>
      <c r="ES8" s="72">
        <v>45563192</v>
      </c>
      <c r="ET8" s="72" t="s">
        <v>39</v>
      </c>
      <c r="EU8" s="72" t="s">
        <v>39</v>
      </c>
      <c r="EV8" s="72" t="s">
        <v>39</v>
      </c>
      <c r="EW8" s="72" t="s">
        <v>39</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kumamoto</cp:lastModifiedBy>
  <cp:lastPrinted>2022-02-10T04:10:16Z</cp:lastPrinted>
  <dcterms:modified xsi:type="dcterms:W3CDTF">2022-02-10T04:10:18Z</dcterms:modified>
</cp:coreProperties>
</file>