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100.209\07_復興建設課\03_水道係\(4)簡易水道\20_調査関係\その他一般調査\R3\R4.1.7Fwd 【県市町村課】（照会）公営企業に係る経営比較分析表（令和2年度決算）の分析等について\提出\二回目\工水\"/>
    </mc:Choice>
  </mc:AlternateContent>
  <xr:revisionPtr revIDLastSave="0" documentId="13_ncr:1_{63BC54B3-01D3-4820-8143-F1E5EB8DB48B}" xr6:coauthVersionLast="36" xr6:coauthVersionMax="36" xr10:uidLastSave="{00000000-0000-0000-0000-000000000000}"/>
  <workbookProtection workbookAlgorithmName="SHA-512" workbookHashValue="ZjNqfcnLoQ2zTTcjqUjroHobmyBL+oroPReMk7EcdRIro+RCB8OwpUQXC9+6oTvKEk6s45+ot7Yp6976tbbKJA==" workbookSaltValue="ceEHaDaYlqlEGMtyDv5ehA==" workbookSpinCount="100000" lockStructure="1"/>
  <bookViews>
    <workbookView xWindow="0" yWindow="0" windowWidth="20490" windowHeight="754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DG90" i="4"/>
  <c r="BE90" i="4"/>
  <c r="C90" i="4"/>
  <c r="PZ81" i="4"/>
  <c r="NX81" i="4"/>
  <c r="KO81" i="4"/>
  <c r="JN81" i="4"/>
  <c r="IM81" i="4"/>
  <c r="HL81" i="4"/>
  <c r="GK81" i="4"/>
  <c r="DB81" i="4"/>
  <c r="AZ81" i="4"/>
  <c r="RA80" i="4"/>
  <c r="PZ80" i="4"/>
  <c r="OY80" i="4"/>
  <c r="MW80" i="4"/>
  <c r="KO80" i="4"/>
  <c r="JN80" i="4"/>
  <c r="HL80" i="4"/>
  <c r="EC80" i="4"/>
  <c r="CA80" i="4"/>
  <c r="AZ80" i="4"/>
  <c r="Y80" i="4"/>
  <c r="RA79" i="4"/>
  <c r="OY79" i="4"/>
  <c r="NX79" i="4"/>
  <c r="MW79" i="4"/>
  <c r="KO79" i="4"/>
  <c r="IM79" i="4"/>
  <c r="HL79" i="4"/>
  <c r="GK79" i="4"/>
  <c r="EC79" i="4"/>
  <c r="DB79" i="4"/>
  <c r="CA79" i="4"/>
  <c r="AZ79" i="4"/>
  <c r="Y79" i="4"/>
  <c r="RH56" i="4"/>
  <c r="PT56" i="4"/>
  <c r="OF56" i="4"/>
  <c r="MN56" i="4"/>
  <c r="LT56" i="4"/>
  <c r="KZ56" i="4"/>
  <c r="KF56" i="4"/>
  <c r="JL56" i="4"/>
  <c r="HT56" i="4"/>
  <c r="GF56" i="4"/>
  <c r="ER56" i="4"/>
  <c r="CZ56" i="4"/>
  <c r="CF56" i="4"/>
  <c r="AR56" i="4"/>
  <c r="X56" i="4"/>
  <c r="QN55" i="4"/>
  <c r="OZ55" i="4"/>
  <c r="MN55" i="4"/>
  <c r="KZ55" i="4"/>
  <c r="JL55" i="4"/>
  <c r="GZ55" i="4"/>
  <c r="FL55" i="4"/>
  <c r="ER55" i="4"/>
  <c r="CZ55" i="4"/>
  <c r="BL55" i="4"/>
  <c r="X55" i="4"/>
  <c r="RH54" i="4"/>
  <c r="PT54" i="4"/>
  <c r="OZ54" i="4"/>
  <c r="OF54" i="4"/>
  <c r="MN54" i="4"/>
  <c r="KZ54" i="4"/>
  <c r="KF54" i="4"/>
  <c r="JL54" i="4"/>
  <c r="HT54" i="4"/>
  <c r="GZ54" i="4"/>
  <c r="GF54" i="4"/>
  <c r="FL54" i="4"/>
  <c r="ER54" i="4"/>
  <c r="CZ54" i="4"/>
  <c r="BL54" i="4"/>
  <c r="AR54" i="4"/>
  <c r="X54" i="4"/>
  <c r="RH33" i="4"/>
  <c r="PT33" i="4"/>
  <c r="OF33" i="4"/>
  <c r="LT33" i="4"/>
  <c r="KZ33" i="4"/>
  <c r="KF33" i="4"/>
  <c r="HT33" i="4"/>
  <c r="GF33" i="4"/>
  <c r="ER33" i="4"/>
  <c r="CZ33" i="4"/>
  <c r="CF33" i="4"/>
  <c r="BL33" i="4"/>
  <c r="AR33" i="4"/>
  <c r="X33" i="4"/>
  <c r="QN32" i="4"/>
  <c r="PT32" i="4"/>
  <c r="OZ32" i="4"/>
  <c r="MN32" i="4"/>
  <c r="KZ32" i="4"/>
  <c r="KF32" i="4"/>
  <c r="JL32" i="4"/>
  <c r="GZ32" i="4"/>
  <c r="ER32" i="4"/>
  <c r="CZ32" i="4"/>
  <c r="X32" i="4"/>
  <c r="RH31" i="4"/>
  <c r="PT31" i="4"/>
  <c r="OZ31" i="4"/>
  <c r="OF31" i="4"/>
  <c r="MN31" i="4"/>
  <c r="KZ31" i="4"/>
  <c r="KF31" i="4"/>
  <c r="JL31" i="4"/>
  <c r="HT31" i="4"/>
  <c r="GF31" i="4"/>
  <c r="FL31" i="4"/>
  <c r="ER31" i="4"/>
  <c r="CZ31" i="4"/>
  <c r="CF31" i="4"/>
  <c r="BL31" i="4"/>
  <c r="AR31" i="4"/>
  <c r="X31" i="4"/>
  <c r="LZ10" i="4"/>
  <c r="IT10" i="4"/>
  <c r="FN10" i="4"/>
  <c r="CH10" i="4"/>
  <c r="B10" i="4"/>
  <c r="PF8" i="4"/>
  <c r="LZ8" i="4"/>
  <c r="IT8" i="4"/>
  <c r="FN8" i="4"/>
  <c r="CH8" i="4"/>
  <c r="B8" i="4"/>
  <c r="B5" i="4"/>
  <c r="CA10" i="5" l="1"/>
  <c r="GZ31" i="4"/>
  <c r="GZ33" i="4"/>
  <c r="OZ33" i="4"/>
  <c r="LT54" i="4"/>
  <c r="KF55" i="4"/>
  <c r="PT55" i="4"/>
  <c r="BL56" i="4"/>
  <c r="JN79" i="4"/>
  <c r="GK80" i="4"/>
  <c r="RA81" i="4"/>
  <c r="AS10" i="5"/>
  <c r="CK10" i="5"/>
  <c r="EC10" i="5"/>
  <c r="DS10" i="5"/>
  <c r="LT31" i="4"/>
  <c r="CF32" i="4"/>
  <c r="HT32" i="4"/>
  <c r="QN54" i="4"/>
  <c r="CF55" i="4"/>
  <c r="GZ56" i="4"/>
  <c r="OZ56" i="4"/>
  <c r="PZ79" i="4"/>
  <c r="NX80" i="4"/>
  <c r="MW81" i="4"/>
  <c r="U10" i="5"/>
  <c r="BM10" i="5"/>
  <c r="DE10" i="5"/>
  <c r="AI10" i="5"/>
  <c r="QN31" i="4"/>
  <c r="JL33" i="4"/>
  <c r="MN33" i="4"/>
  <c r="CF54" i="4"/>
  <c r="HT55" i="4"/>
  <c r="DB80" i="4"/>
  <c r="CA81" i="4"/>
  <c r="Y10" i="5"/>
  <c r="BQ10" i="5"/>
  <c r="DI10" i="5"/>
  <c r="LT32" i="4"/>
  <c r="V10" i="5"/>
  <c r="AF10" i="5"/>
  <c r="AJ10" i="5"/>
  <c r="AT10" i="5"/>
  <c r="BD10" i="5"/>
  <c r="BN10" i="5"/>
  <c r="BX10" i="5"/>
  <c r="CB10" i="5"/>
  <c r="CL10" i="5"/>
  <c r="CV10" i="5"/>
  <c r="DF10" i="5"/>
  <c r="DP10" i="5"/>
  <c r="DT10" i="5"/>
  <c r="ED10" i="5"/>
  <c r="W11" i="5"/>
  <c r="AG11" i="5"/>
  <c r="AR32" i="4"/>
  <c r="AR55" i="4"/>
  <c r="LT55" i="4"/>
  <c r="FL33" i="4"/>
  <c r="QN33" i="4"/>
  <c r="FL56" i="4"/>
  <c r="QN56" i="4"/>
  <c r="IM80" i="4"/>
  <c r="Y81" i="4"/>
  <c r="EC81" i="4"/>
  <c r="OY81" i="4"/>
  <c r="W10" i="5"/>
  <c r="AG10" i="5"/>
  <c r="AQ10" i="5"/>
  <c r="AU10" i="5"/>
  <c r="BE10" i="5"/>
  <c r="BO10" i="5"/>
  <c r="BY10" i="5"/>
  <c r="CI10" i="5"/>
  <c r="CM10" i="5"/>
  <c r="CW10" i="5"/>
  <c r="DG10" i="5"/>
  <c r="DQ10" i="5"/>
  <c r="EA10" i="5"/>
  <c r="EE10" i="5"/>
  <c r="AH11" i="5"/>
  <c r="BB11" i="5"/>
  <c r="BF11" i="5"/>
  <c r="BZ11" i="5"/>
  <c r="CT11" i="5"/>
  <c r="CX11" i="5"/>
  <c r="X10" i="5"/>
  <c r="AH10" i="5"/>
  <c r="AR10" i="5"/>
  <c r="BB10" i="5"/>
  <c r="BF10" i="5"/>
  <c r="BP10" i="5"/>
  <c r="BZ10" i="5"/>
  <c r="CJ10" i="5"/>
  <c r="EB10" i="5"/>
  <c r="BC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<sst xmlns="http://schemas.openxmlformats.org/spreadsheetml/2006/main" count="262" uniqueCount="106">
  <si>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</si>
  <si>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</si>
  <si>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</si>
  <si>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</si>
  <si>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</si>
  <si>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</si>
  <si>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</si>
  <si>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</si>
  <si>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</si>
  <si>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</si>
  <si>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</si>
  <si>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</si>
  <si>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</si>
  <si>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</si>
  <si>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</si>
  <si>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</si>
  <si>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</si>
  <si>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</si>
  <si>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</si>
  <si>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</si>
  <si>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</si>
  <si>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</si>
  <si>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</si>
  <si>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</si>
  <si>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</si>
  <si>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</si>
  <si>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</si>
  <si>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</si>
  <si>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</si>
  <si>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</si>
  <si>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</si>
  <si>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</si>
  <si>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</si>
  <si>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</si>
  <si>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</si>
  <si>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</si>
  <si>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</si>
  <si>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</si>
  <si>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</si>
  <si>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</si>
  <si>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</si>
  <si>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</si>
  <si>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</si>
  <si>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</si>
  <si>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</si>
  <si>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</si>
  <si>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</si>
  <si>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</si>
  <si>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</si>
  <si>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</si>
  <si>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</si>
  <si>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</si>
  <si>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</si>
  <si>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</si>
  <si>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</si>
  <si>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</si>
  <si>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</si>
  <si>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</si>
  <si>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</si>
  <si>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</si>
  <si>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</si>
  <si>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</si>
  <si>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</si>
  <si>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</si>
  <si>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</si>
  <si>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</si>
  <si>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</si>
  <si>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</si>
  <si>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</si>
  <si>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</si>
  <si>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</si>
  <si>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</si>
  <si>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</si>
  <si>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</si>
  <si>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</si>
  <si>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</si>
  <si>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</si>
  <si>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</si>
  <si>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</si>
  <si>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</si>
  <si>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</si>
  <si>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</si>
  <si>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</si>
  <si>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</si>
  <si>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</si>
  <si>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</si>
  <si>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</si>
  <si>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434329</t>
  </si>
  <si>
    <t>46</t>
  </si>
  <si>
    <t>02</t>
  </si>
  <si>
    <t>0</t>
  </si>
  <si>
    <t>000</t>
  </si>
  <si>
    <t>熊本県　西原村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</si>
  <si>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</si>
  <si>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</si>
  <si>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</si>
  <si>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</si>
  <si>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</si>
  <si>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</si>
  <si>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</si>
  <si>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</si>
  <si>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</si>
  <si>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</si>
  <si>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ほとんどの施設が昭和61年（1986年）に建設を行っています。現在のところ、老朽化による事業への影響はありません。しかし、配水池などの施設や水道管ともに年々老朽化が進んでいるため、計画的・効率的な更新を実施していく必要がある。また老朽管については管路更新整備計画を策定し、効率的な布設替えを行い安定的な給水確保を図る必要があります。</t>
    <rPh sb="158" eb="160">
      <t>ヒツヨウ</t>
    </rPh>
    <phoneticPr fontId="5"/>
  </si>
  <si>
    <t>　経営の健全性及び効率性に係る指標を分析すると、おおむね健全な状態ではありますが、配水管などの構築物の耐用年数を考えながら、計画的に施設更新の計画を立てる必要があると、考えております。</t>
    <phoneticPr fontId="5"/>
  </si>
  <si>
    <t>①経常収支比率は100％以上となっているので、健全経営が出来ています。
　当事業体は予算総額約2千万円の小規模経営体です。供給企業の少しの生産調整による売上変動でも、比率が大きく振れる特徴があります。
②累積欠損金比率は0％ですので、健全経営が出来ています。
③流動比率（％）は100％を下回ってはいないので、健全経営が出来ています。
 小規模経営体であるために、平成30年度は一時的に、未払金が約5,000千円発生した為に、流動性比率下がりましたが、令和元年度以降は未払金があまり発生していないために、通常通りにもどりました。
④企業債残高対給水収益比率（％）企業債残高は0円なので、健全経営が出来ています。
⑤料金回収率は、100％を上回っているので、健全経営が出来ています。
⑥給水原価（円）は全国平均よりも低く、28年度からは熊本地震被災による復旧費等の増大により大幅に増加していましたが、現状は経費が削減されおり、大幅に減少しています。
⑦施設利用率は、全国平均を上回っているので、健全経営が出来ていると判断しています。
⑧契約率（％）は約68.00％となっています。企業の生産量に連動するため、景気に左右される要素を持っています。契約水量が増加し、契約率が増加しています。</t>
    <rPh sb="226" eb="228">
      <t>レイワ</t>
    </rPh>
    <rPh sb="228" eb="230">
      <t>ガンネン</t>
    </rPh>
    <rPh sb="230" eb="231">
      <t>ド</t>
    </rPh>
    <rPh sb="231" eb="233">
      <t>イコウ</t>
    </rPh>
    <rPh sb="357" eb="358">
      <t>ヒク</t>
    </rPh>
    <rPh sb="526" eb="528">
      <t>ゾウカ</t>
    </rPh>
    <rPh sb="534" eb="53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</si>
</sst>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79.12</c:v>
                </c:pt>
                <c:pt idx="1">
                  <c:v>80.790000000000006</c:v>
                </c:pt>
                <c:pt idx="2">
                  <c:v>82.36</c:v>
                </c:pt>
                <c:pt idx="3">
                  <c:v>80.930000000000007</c:v>
                </c:pt>
                <c:pt idx="4">
                  <c:v>81.83</c:v>
                </c:pt>
              </c:numCache>
            </c:numRef>
          </c:val>
          <c:extLst>
            <c:ext xmlns:c16="http://schemas.microsoft.com/office/drawing/2014/chart" uri="{C3380CC4-5D6E-409C-BE32-E72D297353CC}">
              <c16:uniqueId val="{00000000-C99D-41BA-9437-87B1F5A529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C99D-41BA-9437-87B1F5A529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52-4FAB-ACCC-1BD193BA42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A852-4FAB-ACCC-1BD193BA42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70-4853-BB31-3521EF6BBC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4470-4853-BB31-3521EF6BBC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36457.360000000001</c:v>
                </c:pt>
                <c:pt idx="1">
                  <c:v>30183.25</c:v>
                </c:pt>
                <c:pt idx="2">
                  <c:v>3285.74</c:v>
                </c:pt>
                <c:pt idx="3">
                  <c:v>27700</c:v>
                </c:pt>
                <c:pt idx="4">
                  <c:v>26170.400000000001</c:v>
                </c:pt>
              </c:numCache>
            </c:numRef>
          </c:val>
          <c:extLst>
            <c:ext xmlns:c16="http://schemas.microsoft.com/office/drawing/2014/chart" uri="{C3380CC4-5D6E-409C-BE32-E72D297353CC}">
              <c16:uniqueId val="{00000000-A484-411D-A285-2E91940F63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A484-411D-A285-2E91940F63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0C-4255-BDC4-0F59A3CD28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030C-4255-BDC4-0F59A3CD28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97.93</c:v>
                </c:pt>
                <c:pt idx="1">
                  <c:v>130.46</c:v>
                </c:pt>
                <c:pt idx="2">
                  <c:v>102.73</c:v>
                </c:pt>
                <c:pt idx="3">
                  <c:v>140.4</c:v>
                </c:pt>
                <c:pt idx="4">
                  <c:v>131.93</c:v>
                </c:pt>
              </c:numCache>
            </c:numRef>
          </c:val>
          <c:extLst>
            <c:ext xmlns:c16="http://schemas.microsoft.com/office/drawing/2014/chart" uri="{C3380CC4-5D6E-409C-BE32-E72D297353CC}">
              <c16:uniqueId val="{00000000-0E5E-4E27-873A-9991893497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0E5E-4E27-873A-9991893497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72.61</c:v>
                </c:pt>
                <c:pt idx="1">
                  <c:v>42.66</c:v>
                </c:pt>
                <c:pt idx="2">
                  <c:v>58.62</c:v>
                </c:pt>
                <c:pt idx="3">
                  <c:v>41.31</c:v>
                </c:pt>
                <c:pt idx="4">
                  <c:v>42.45</c:v>
                </c:pt>
              </c:numCache>
            </c:numRef>
          </c:val>
          <c:extLst>
            <c:ext xmlns:c16="http://schemas.microsoft.com/office/drawing/2014/chart" uri="{C3380CC4-5D6E-409C-BE32-E72D297353CC}">
              <c16:uniqueId val="{00000000-A809-496E-9156-0A465B0954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A809-496E-9156-0A465B0954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56.58</c:v>
                </c:pt>
                <c:pt idx="1">
                  <c:v>53.67</c:v>
                </c:pt>
                <c:pt idx="2">
                  <c:v>51.67</c:v>
                </c:pt>
                <c:pt idx="3">
                  <c:v>53.5</c:v>
                </c:pt>
                <c:pt idx="4">
                  <c:v>54</c:v>
                </c:pt>
              </c:numCache>
            </c:numRef>
          </c:val>
          <c:extLst>
            <c:ext xmlns:c16="http://schemas.microsoft.com/office/drawing/2014/chart" uri="{C3380CC4-5D6E-409C-BE32-E72D297353CC}">
              <c16:uniqueId val="{00000000-2285-4EC6-A371-DC2C9A4537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2285-4EC6-A371-DC2C9A4537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42.92</c:v>
                </c:pt>
                <c:pt idx="1">
                  <c:v>57.08</c:v>
                </c:pt>
                <c:pt idx="2">
                  <c:v>57.08</c:v>
                </c:pt>
                <c:pt idx="3">
                  <c:v>50.5</c:v>
                </c:pt>
                <c:pt idx="4">
                  <c:v>68</c:v>
                </c:pt>
              </c:numCache>
            </c:numRef>
          </c:val>
          <c:extLst>
            <c:ext xmlns:c16="http://schemas.microsoft.com/office/drawing/2014/chart" uri="{C3380CC4-5D6E-409C-BE32-E72D297353CC}">
              <c16:uniqueId val="{00000000-C3DB-432D-AA8C-AEB6DF4572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C3DB-432D-AA8C-AEB6DF4572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27-43E8-A43E-51A364DBB9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7427-43E8-A43E-51A364DBB9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146.38999999999999</c:v>
                </c:pt>
                <c:pt idx="1">
                  <c:v>193.19</c:v>
                </c:pt>
                <c:pt idx="2">
                  <c:v>155.44999999999999</c:v>
                </c:pt>
                <c:pt idx="3">
                  <c:v>199.06</c:v>
                </c:pt>
                <c:pt idx="4">
                  <c:v>195.25</c:v>
                </c:pt>
              </c:numCache>
            </c:numRef>
          </c:val>
          <c:extLst>
            <c:ext xmlns:c16="http://schemas.microsoft.com/office/drawing/2014/chart" uri="{C3380CC4-5D6E-409C-BE32-E72D297353CC}">
              <c16:uniqueId val="{00000000-61CA-4909-8A77-2F89B88B3E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61CA-4909-8A77-2F89B88B3E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T46" zoomScale="70" zoomScaleNormal="70" workbookViewId="0">
      <selection activeCell="B62" sqref="B62:SK63"/>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熊本県　西原村</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1200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648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98.3</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816</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146.38999999999999</v>
      </c>
      <c r="Y32" s="129"/>
      <c r="Z32" s="129"/>
      <c r="AA32" s="129"/>
      <c r="AB32" s="129"/>
      <c r="AC32" s="129"/>
      <c r="AD32" s="129"/>
      <c r="AE32" s="129"/>
      <c r="AF32" s="129"/>
      <c r="AG32" s="129"/>
      <c r="AH32" s="129"/>
      <c r="AI32" s="129"/>
      <c r="AJ32" s="129"/>
      <c r="AK32" s="129"/>
      <c r="AL32" s="129"/>
      <c r="AM32" s="129"/>
      <c r="AN32" s="129"/>
      <c r="AO32" s="129"/>
      <c r="AP32" s="129"/>
      <c r="AQ32" s="130"/>
      <c r="AR32" s="128">
        <f>データ!U6</f>
        <v>193.19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155.44999999999999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199.06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195.25</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36457.360000000001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30183.25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3285.74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27700</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26170.400000000001</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97.93</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130.46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102.73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140.4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131.93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72.61</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42.66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58.62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41.31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42.45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56.58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53.67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51.67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53.5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42.92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57.08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57.08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50.5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79.12</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80.790000000000006</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82.36</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80.930000000000007</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81.83</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IpJLGQUgwUCinOcqDEbA0jdtzHn4ZQdqfC9M2yI9KtyO9cVmhnZpO+CH5aA0IvNdUPmfNHytG/w65MFi2Oc9g==" saltValue="eDofimmZs85qJnfdU7973Q=="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146.38999999999999</v>
      </c>
      <c r="U6" s="52">
        <f>U7</f>
        <v>193.19</v>
      </c>
      <c r="V6" s="52">
        <f>V7</f>
        <v>155.44999999999999</v>
      </c>
      <c r="W6" s="52">
        <f>W7</f>
        <v>199.06</v>
      </c>
      <c r="X6" s="52">
        <f t="shared" si="3"/>
        <v>195.25</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36457.360000000001</v>
      </c>
      <c r="AQ6" s="52">
        <f>AQ7</f>
        <v>30183.25</v>
      </c>
      <c r="AR6" s="52">
        <f>AR7</f>
        <v>3285.74</v>
      </c>
      <c r="AS6" s="52">
        <f>AS7</f>
        <v>27700</v>
      </c>
      <c r="AT6" s="52">
        <f t="shared" si="3"/>
        <v>26170.400000000001</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97.93</v>
      </c>
      <c r="BM6" s="52">
        <f>BM7</f>
        <v>130.46</v>
      </c>
      <c r="BN6" s="52">
        <f>BN7</f>
        <v>102.73</v>
      </c>
      <c r="BO6" s="52">
        <f>BO7</f>
        <v>140.4</v>
      </c>
      <c r="BP6" s="52">
        <f t="shared" si="3"/>
        <v>131.93</v>
      </c>
      <c r="BQ6" s="52">
        <f t="shared" si="3"/>
        <v>100.54</v>
      </c>
      <c r="BR6" s="52">
        <f t="shared" si="3"/>
        <v>95.99</v>
      </c>
      <c r="BS6" s="52">
        <f t="shared" si="3"/>
        <v>94.91</v>
      </c>
      <c r="BT6" s="52">
        <f t="shared" si="3"/>
        <v>90.22</v>
      </c>
      <c r="BU6" s="52">
        <f t="shared" si="3"/>
        <v>90.8</v>
      </c>
      <c r="BV6" s="50" t="str">
        <f>IF(BV7="-","【-】","【"&amp;SUBSTITUTE(TEXT(BV7,"#,##0.00"),"-","△")&amp;"】")</f>
        <v>【113.30】</v>
      </c>
      <c r="BW6" s="52">
        <f t="shared" si="3"/>
        <v>72.61</v>
      </c>
      <c r="BX6" s="52">
        <f>BX7</f>
        <v>42.66</v>
      </c>
      <c r="BY6" s="52">
        <f>BY7</f>
        <v>58.62</v>
      </c>
      <c r="BZ6" s="52">
        <f>BZ7</f>
        <v>41.31</v>
      </c>
      <c r="CA6" s="52">
        <f t="shared" si="3"/>
        <v>42.45</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56.58</v>
      </c>
      <c r="CI6" s="52">
        <f>CI7</f>
        <v>53.67</v>
      </c>
      <c r="CJ6" s="52">
        <f>CJ7</f>
        <v>51.67</v>
      </c>
      <c r="CK6" s="52">
        <f>CK7</f>
        <v>53.5</v>
      </c>
      <c r="CL6" s="52">
        <f t="shared" si="5"/>
        <v>54</v>
      </c>
      <c r="CM6" s="52">
        <f t="shared" si="5"/>
        <v>35.54</v>
      </c>
      <c r="CN6" s="52">
        <f t="shared" si="5"/>
        <v>35.24</v>
      </c>
      <c r="CO6" s="52">
        <f t="shared" si="5"/>
        <v>35.22</v>
      </c>
      <c r="CP6" s="52">
        <f t="shared" si="5"/>
        <v>34.92</v>
      </c>
      <c r="CQ6" s="52">
        <f t="shared" si="5"/>
        <v>34.19</v>
      </c>
      <c r="CR6" s="50" t="str">
        <f>IF(CR7="-","【-】","【"&amp;SUBSTITUTE(TEXT(CR7,"#,##0.00"),"-","△")&amp;"】")</f>
        <v>【53.39】</v>
      </c>
      <c r="CS6" s="52">
        <f t="shared" ref="CS6:DB6" si="6">CS7</f>
        <v>42.92</v>
      </c>
      <c r="CT6" s="52">
        <f>CT7</f>
        <v>57.08</v>
      </c>
      <c r="CU6" s="52">
        <f>CU7</f>
        <v>57.08</v>
      </c>
      <c r="CV6" s="52">
        <f>CV7</f>
        <v>50.5</v>
      </c>
      <c r="CW6" s="52">
        <f t="shared" si="6"/>
        <v>68</v>
      </c>
      <c r="CX6" s="52">
        <f t="shared" si="6"/>
        <v>50.81</v>
      </c>
      <c r="CY6" s="52">
        <f t="shared" si="6"/>
        <v>50.28</v>
      </c>
      <c r="CZ6" s="52">
        <f t="shared" si="6"/>
        <v>51.42</v>
      </c>
      <c r="DA6" s="52">
        <f t="shared" si="6"/>
        <v>50.9</v>
      </c>
      <c r="DB6" s="52">
        <f t="shared" si="6"/>
        <v>49.05</v>
      </c>
      <c r="DC6" s="50" t="str">
        <f>IF(DC7="-","【-】","【"&amp;SUBSTITUTE(TEXT(DC7,"#,##0.00"),"-","△")&amp;"】")</f>
        <v>【76.89】</v>
      </c>
      <c r="DD6" s="52">
        <f t="shared" ref="DD6:DM6" si="7">DD7</f>
        <v>79.12</v>
      </c>
      <c r="DE6" s="52">
        <f>DE7</f>
        <v>80.790000000000006</v>
      </c>
      <c r="DF6" s="52">
        <f>DF7</f>
        <v>82.36</v>
      </c>
      <c r="DG6" s="52">
        <f>DG7</f>
        <v>80.930000000000007</v>
      </c>
      <c r="DH6" s="52">
        <f t="shared" si="7"/>
        <v>81.83</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1200</v>
      </c>
      <c r="L7" s="54" t="s">
        <v>95</v>
      </c>
      <c r="M7" s="55">
        <v>1</v>
      </c>
      <c r="N7" s="55">
        <v>648</v>
      </c>
      <c r="O7" s="56" t="s">
        <v>96</v>
      </c>
      <c r="P7" s="56">
        <v>98.3</v>
      </c>
      <c r="Q7" s="55">
        <v>8</v>
      </c>
      <c r="R7" s="55">
        <v>816</v>
      </c>
      <c r="S7" s="54" t="s">
        <v>97</v>
      </c>
      <c r="T7" s="57">
        <v>146.38999999999999</v>
      </c>
      <c r="U7" s="57">
        <v>193.19</v>
      </c>
      <c r="V7" s="57">
        <v>155.44999999999999</v>
      </c>
      <c r="W7" s="57">
        <v>199.06</v>
      </c>
      <c r="X7" s="57">
        <v>195.25</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36457.360000000001</v>
      </c>
      <c r="AQ7" s="57">
        <v>30183.25</v>
      </c>
      <c r="AR7" s="57">
        <v>3285.74</v>
      </c>
      <c r="AS7" s="57">
        <v>27700</v>
      </c>
      <c r="AT7" s="57">
        <v>26170.400000000001</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97.93</v>
      </c>
      <c r="BM7" s="57">
        <v>130.46</v>
      </c>
      <c r="BN7" s="57">
        <v>102.73</v>
      </c>
      <c r="BO7" s="57">
        <v>140.4</v>
      </c>
      <c r="BP7" s="57">
        <v>131.93</v>
      </c>
      <c r="BQ7" s="57">
        <v>100.54</v>
      </c>
      <c r="BR7" s="57">
        <v>95.99</v>
      </c>
      <c r="BS7" s="57">
        <v>94.91</v>
      </c>
      <c r="BT7" s="57">
        <v>90.22</v>
      </c>
      <c r="BU7" s="57">
        <v>90.8</v>
      </c>
      <c r="BV7" s="57">
        <v>113.3</v>
      </c>
      <c r="BW7" s="57">
        <v>72.61</v>
      </c>
      <c r="BX7" s="57">
        <v>42.66</v>
      </c>
      <c r="BY7" s="57">
        <v>58.62</v>
      </c>
      <c r="BZ7" s="57">
        <v>41.31</v>
      </c>
      <c r="CA7" s="57">
        <v>42.45</v>
      </c>
      <c r="CB7" s="57">
        <v>42.19</v>
      </c>
      <c r="CC7" s="57">
        <v>44.55</v>
      </c>
      <c r="CD7" s="57">
        <v>47.36</v>
      </c>
      <c r="CE7" s="57">
        <v>49.94</v>
      </c>
      <c r="CF7" s="57">
        <v>50.56</v>
      </c>
      <c r="CG7" s="57">
        <v>18.87</v>
      </c>
      <c r="CH7" s="57">
        <v>56.58</v>
      </c>
      <c r="CI7" s="57">
        <v>53.67</v>
      </c>
      <c r="CJ7" s="57">
        <v>51.67</v>
      </c>
      <c r="CK7" s="57">
        <v>53.5</v>
      </c>
      <c r="CL7" s="57">
        <v>54</v>
      </c>
      <c r="CM7" s="57">
        <v>35.54</v>
      </c>
      <c r="CN7" s="57">
        <v>35.24</v>
      </c>
      <c r="CO7" s="57">
        <v>35.22</v>
      </c>
      <c r="CP7" s="57">
        <v>34.92</v>
      </c>
      <c r="CQ7" s="57">
        <v>34.19</v>
      </c>
      <c r="CR7" s="57">
        <v>53.39</v>
      </c>
      <c r="CS7" s="57">
        <v>42.92</v>
      </c>
      <c r="CT7" s="57">
        <v>57.08</v>
      </c>
      <c r="CU7" s="57">
        <v>57.08</v>
      </c>
      <c r="CV7" s="57">
        <v>50.5</v>
      </c>
      <c r="CW7" s="57">
        <v>68</v>
      </c>
      <c r="CX7" s="57">
        <v>50.81</v>
      </c>
      <c r="CY7" s="57">
        <v>50.28</v>
      </c>
      <c r="CZ7" s="57">
        <v>51.42</v>
      </c>
      <c r="DA7" s="57">
        <v>50.9</v>
      </c>
      <c r="DB7" s="57">
        <v>49.05</v>
      </c>
      <c r="DC7" s="57">
        <v>76.89</v>
      </c>
      <c r="DD7" s="57">
        <v>79.12</v>
      </c>
      <c r="DE7" s="57">
        <v>80.790000000000006</v>
      </c>
      <c r="DF7" s="57">
        <v>82.36</v>
      </c>
      <c r="DG7" s="57">
        <v>80.930000000000007</v>
      </c>
      <c r="DH7" s="57">
        <v>81.83</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146.38999999999999</v>
      </c>
      <c r="V11" s="65">
        <f>IF(U6="-",NA(),U6)</f>
        <v>193.19</v>
      </c>
      <c r="W11" s="65">
        <f>IF(V6="-",NA(),V6)</f>
        <v>155.44999999999999</v>
      </c>
      <c r="X11" s="65">
        <f>IF(W6="-",NA(),W6)</f>
        <v>199.06</v>
      </c>
      <c r="Y11" s="65">
        <f>IF(X6="-",NA(),X6)</f>
        <v>195.25</v>
      </c>
      <c r="AE11" s="64" t="s">
        <v>23</v>
      </c>
      <c r="AF11" s="65">
        <f>IF(AE6="-",NA(),AE6)</f>
        <v>0</v>
      </c>
      <c r="AG11" s="65">
        <f>IF(AF6="-",NA(),AF6)</f>
        <v>0</v>
      </c>
      <c r="AH11" s="65">
        <f>IF(AG6="-",NA(),AG6)</f>
        <v>0</v>
      </c>
      <c r="AI11" s="65">
        <f>IF(AH6="-",NA(),AH6)</f>
        <v>0</v>
      </c>
      <c r="AJ11" s="65">
        <f>IF(AI6="-",NA(),AI6)</f>
        <v>0</v>
      </c>
      <c r="AP11" s="64" t="s">
        <v>23</v>
      </c>
      <c r="AQ11" s="65">
        <f>IF(AP6="-",NA(),AP6)</f>
        <v>36457.360000000001</v>
      </c>
      <c r="AR11" s="65">
        <f>IF(AQ6="-",NA(),AQ6)</f>
        <v>30183.25</v>
      </c>
      <c r="AS11" s="65">
        <f>IF(AR6="-",NA(),AR6)</f>
        <v>3285.74</v>
      </c>
      <c r="AT11" s="65">
        <f>IF(AS6="-",NA(),AS6)</f>
        <v>27700</v>
      </c>
      <c r="AU11" s="65">
        <f>IF(AT6="-",NA(),AT6)</f>
        <v>26170.400000000001</v>
      </c>
      <c r="BA11" s="64" t="s">
        <v>23</v>
      </c>
      <c r="BB11" s="65">
        <f>IF(BA6="-",NA(),BA6)</f>
        <v>0</v>
      </c>
      <c r="BC11" s="65">
        <f>IF(BB6="-",NA(),BB6)</f>
        <v>0</v>
      </c>
      <c r="BD11" s="65">
        <f>IF(BC6="-",NA(),BC6)</f>
        <v>0</v>
      </c>
      <c r="BE11" s="65">
        <f>IF(BD6="-",NA(),BD6)</f>
        <v>0</v>
      </c>
      <c r="BF11" s="65">
        <f>IF(BE6="-",NA(),BE6)</f>
        <v>0</v>
      </c>
      <c r="BL11" s="64" t="s">
        <v>23</v>
      </c>
      <c r="BM11" s="65">
        <f>IF(BL6="-",NA(),BL6)</f>
        <v>97.93</v>
      </c>
      <c r="BN11" s="65">
        <f>IF(BM6="-",NA(),BM6)</f>
        <v>130.46</v>
      </c>
      <c r="BO11" s="65">
        <f>IF(BN6="-",NA(),BN6)</f>
        <v>102.73</v>
      </c>
      <c r="BP11" s="65">
        <f>IF(BO6="-",NA(),BO6)</f>
        <v>140.4</v>
      </c>
      <c r="BQ11" s="65">
        <f>IF(BP6="-",NA(),BP6)</f>
        <v>131.93</v>
      </c>
      <c r="BW11" s="64" t="s">
        <v>23</v>
      </c>
      <c r="BX11" s="65">
        <f>IF(BW6="-",NA(),BW6)</f>
        <v>72.61</v>
      </c>
      <c r="BY11" s="65">
        <f>IF(BX6="-",NA(),BX6)</f>
        <v>42.66</v>
      </c>
      <c r="BZ11" s="65">
        <f>IF(BY6="-",NA(),BY6)</f>
        <v>58.62</v>
      </c>
      <c r="CA11" s="65">
        <f>IF(BZ6="-",NA(),BZ6)</f>
        <v>41.31</v>
      </c>
      <c r="CB11" s="65">
        <f>IF(CA6="-",NA(),CA6)</f>
        <v>42.45</v>
      </c>
      <c r="CH11" s="64" t="s">
        <v>23</v>
      </c>
      <c r="CI11" s="65">
        <f>IF(CH6="-",NA(),CH6)</f>
        <v>56.58</v>
      </c>
      <c r="CJ11" s="65">
        <f>IF(CI6="-",NA(),CI6)</f>
        <v>53.67</v>
      </c>
      <c r="CK11" s="65">
        <f>IF(CJ6="-",NA(),CJ6)</f>
        <v>51.67</v>
      </c>
      <c r="CL11" s="65">
        <f>IF(CK6="-",NA(),CK6)</f>
        <v>53.5</v>
      </c>
      <c r="CM11" s="65">
        <f>IF(CL6="-",NA(),CL6)</f>
        <v>54</v>
      </c>
      <c r="CS11" s="64" t="s">
        <v>23</v>
      </c>
      <c r="CT11" s="65">
        <f>IF(CS6="-",NA(),CS6)</f>
        <v>42.92</v>
      </c>
      <c r="CU11" s="65">
        <f>IF(CT6="-",NA(),CT6)</f>
        <v>57.08</v>
      </c>
      <c r="CV11" s="65">
        <f>IF(CU6="-",NA(),CU6)</f>
        <v>57.08</v>
      </c>
      <c r="CW11" s="65">
        <f>IF(CV6="-",NA(),CV6)</f>
        <v>50.5</v>
      </c>
      <c r="CX11" s="65">
        <f>IF(CW6="-",NA(),CW6)</f>
        <v>68</v>
      </c>
      <c r="DD11" s="64" t="s">
        <v>23</v>
      </c>
      <c r="DE11" s="65">
        <f>IF(DD6="-",NA(),DD6)</f>
        <v>79.12</v>
      </c>
      <c r="DF11" s="65">
        <f>IF(DE6="-",NA(),DE6)</f>
        <v>80.790000000000006</v>
      </c>
      <c r="DG11" s="65">
        <f>IF(DF6="-",NA(),DF6)</f>
        <v>82.36</v>
      </c>
      <c r="DH11" s="65">
        <f>IF(DG6="-",NA(),DG6)</f>
        <v>80.930000000000007</v>
      </c>
      <c r="DI11" s="65">
        <f>IF(DH6="-",NA(),DH6)</f>
        <v>81.83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2021-12-03T09:00:21Z</dcterms:created>
  <dcterms:modified xsi:type="dcterms:W3CDTF">2022-02-10T18:29:41Z</dcterms:modified>
  <cp:category/>
</cp:coreProperties>
</file>