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r-hashimoto\Desktop\"/>
    </mc:Choice>
  </mc:AlternateContent>
  <workbookProtection workbookAlgorithmName="SHA-512" workbookHashValue="CvUbAmhR6Avo/O7F3oMJ+jQ2JPIH7jqbAjyvuMD2Xuhv7wS5rAtTYd+thfYEbEzTMi1esSR784i1AKcgqZ5zew==" workbookSaltValue="i8jvdOhQ6jW0z61Uc9iyqw==" workbookSpinCount="100000" lockStructure="1"/>
  <bookViews>
    <workbookView xWindow="0" yWindow="0" windowWidth="20475" windowHeight="93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<sst xmlns="http://schemas.openxmlformats.org/spreadsheetml/2006/main" count="228" uniqueCount="113">
  <si>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</si>
  <si>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</si>
  <si>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</si>
  <si>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</si>
  <si>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</si>
  <si>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</si>
  <si>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</si>
  <si>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</si>
  <si>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</si>
  <si>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</si>
  <si>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</si>
  <si>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</si>
  <si>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</si>
  <si>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</si>
  <si>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</si>
  <si>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</si>
  <si>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</si>
  <si>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</si>
  <si>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</si>
  <si>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</si>
  <si>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</si>
  <si>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</si>
  <si>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</si>
  <si>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</si>
  <si>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</si>
  <si>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</si>
  <si>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</si>
  <si>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</si>
  <si>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</si>
  <si>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</si>
  <si>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</si>
  <si>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</si>
  <si>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</si>
  <si>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</si>
  <si>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</si>
  <si>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</si>
  <si>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</si>
  <si>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</si>
  <si>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</si>
  <si>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</si>
  <si>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</si>
  <si>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</si>
  <si>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</si>
  <si>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</si>
  <si>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</si>
  <si>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</si>
  <si>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</si>
  <si>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</si>
  <si>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</si>
  <si>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</si>
  <si>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</si>
  <si>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</si>
  <si>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</si>
  <si>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</si>
  <si>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</si>
  <si>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</si>
  <si>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</si>
  <si>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</si>
  <si>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</si>
  <si>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</si>
  <si>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</si>
  <si>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</si>
  <si>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</si>
  <si>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</si>
  <si>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</si>
  <si>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</si>
  <si>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</si>
  <si>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</si>
  <si>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</si>
  <si>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</si>
  <si>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</si>
  <si>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</si>
  <si>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</si>
  <si>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</si>
  <si>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</si>
  <si>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</si>
  <si>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</si>
  <si>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</si>
  <si>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</si>
  <si>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</si>
  <si>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</si>
  <si>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</si>
  <si>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</si>
  <si>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</si>
  <si>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</si>
  <si>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</si>
  <si>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</si>
  <si>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</si>
  <si>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</si>
  <si>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</si>
  <si>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</si>
  <si>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</si>
  <si>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</si>
  <si>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甲佐町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</si>
  <si>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</si>
  <si>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</si>
  <si>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</si>
  <si>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</si>
  <si>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</si>
  <si>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</si>
  <si>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</si>
  <si>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</si>
  <si>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</si>
  <si>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</si>
  <si>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</si>
  <si>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</si>
  <si>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</si>
  <si>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</si>
  <si>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</si>
  <si>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</si>
  <si>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平成31年4月の料金値上げにより経常収支比率の悪化は改善されています。
　近年、施設の拡張等が続き、企業債残高対給水収益比率が高い割に管路経年化率は減少していません。この管路経年化率の高さが、有収率の低さに反映されています。
　今後は、企業債への依存を極力抑えながら計画的かつ効率的な老朽管更新を進めていく必要があります。このため施設更新にあたっては、アセットマネジメント手法を取り入れることでライフサイクルコストの最小化を図っていきます。</t>
    <phoneticPr fontId="4"/>
  </si>
  <si>
    <t>①経常収支比率は、類似団体平均を下回っていますが、令和元年度の料金改定により経営状況は改善しています。
③流動比率は、類似団体平均を下回っていますが、約200％あり、短期的な支払い能力については問題ありません。
④企業債残高対給水収益比率は、新たな水源開発や区域拡張により増加傾向となっています。今後、企業債の借入額を償還額以下に抑制し改善を図っていきます。
⑤料金回収率は、類似団体の平均を上回っている状況です。今後もさらなる向上に努めていきます。
⑥給水原価は、滅菌のみの浄水で済む地下水を使用しているため類似団体平均を大きく下回っていますが、今後、物価上昇等により微増していくことが予想されます。
⑦施設利用率は、類似団体平均より高い値で推移しています。有収率の低さも要因として挙げげられますので、今後、徐々に低下していくことが予想されます。
⑧有収率は、類似団体平均値より低い状況が続いています。耐用年数を過ぎた老朽管からの漏水が大きな要因として挙げられますので、計画的な更新により率の向上を図っていきます。</t>
    <rPh sb="9" eb="11">
      <t>ルイジ</t>
    </rPh>
    <rPh sb="11" eb="13">
      <t>ダンタイ</t>
    </rPh>
    <rPh sb="16" eb="18">
      <t>シタマワ</t>
    </rPh>
    <rPh sb="28" eb="30">
      <t>ネンド</t>
    </rPh>
    <rPh sb="31" eb="33">
      <t>リョウキン</t>
    </rPh>
    <rPh sb="33" eb="35">
      <t>カイテイ</t>
    </rPh>
    <rPh sb="38" eb="40">
      <t>ケイエイ</t>
    </rPh>
    <rPh sb="40" eb="42">
      <t>ジョウキョウ</t>
    </rPh>
    <rPh sb="43" eb="45">
      <t>カイゼン</t>
    </rPh>
    <rPh sb="53" eb="55">
      <t>リュウドウ</t>
    </rPh>
    <rPh sb="55" eb="57">
      <t>ヒリツ</t>
    </rPh>
    <rPh sb="75" eb="76">
      <t>ヤク</t>
    </rPh>
    <rPh sb="83" eb="86">
      <t>タンキテキ</t>
    </rPh>
    <rPh sb="87" eb="89">
      <t>シハラ</t>
    </rPh>
    <rPh sb="97" eb="99">
      <t>モンダイ</t>
    </rPh>
    <rPh sb="107" eb="109">
      <t>キギョウ</t>
    </rPh>
    <rPh sb="109" eb="110">
      <t>サイ</t>
    </rPh>
    <rPh sb="110" eb="112">
      <t>ザンダカ</t>
    </rPh>
    <rPh sb="112" eb="113">
      <t>タイ</t>
    </rPh>
    <rPh sb="113" eb="115">
      <t>キュウスイ</t>
    </rPh>
    <rPh sb="115" eb="117">
      <t>シュウエキ</t>
    </rPh>
    <rPh sb="117" eb="119">
      <t>ヒリツ</t>
    </rPh>
    <rPh sb="121" eb="122">
      <t>アラ</t>
    </rPh>
    <rPh sb="124" eb="126">
      <t>スイゲン</t>
    </rPh>
    <rPh sb="126" eb="128">
      <t>カイハツ</t>
    </rPh>
    <rPh sb="129" eb="131">
      <t>クイキ</t>
    </rPh>
    <rPh sb="131" eb="133">
      <t>カクチョウ</t>
    </rPh>
    <rPh sb="136" eb="138">
      <t>ゾウカ</t>
    </rPh>
    <rPh sb="138" eb="140">
      <t>ケイコウ</t>
    </rPh>
    <rPh sb="148" eb="150">
      <t>コンゴ</t>
    </rPh>
    <rPh sb="151" eb="153">
      <t>キギョウ</t>
    </rPh>
    <rPh sb="153" eb="154">
      <t>サイ</t>
    </rPh>
    <rPh sb="159" eb="161">
      <t>ショウカン</t>
    </rPh>
    <rPh sb="161" eb="162">
      <t>ガク</t>
    </rPh>
    <rPh sb="162" eb="164">
      <t>イカ</t>
    </rPh>
    <rPh sb="165" eb="167">
      <t>ヨクセイ</t>
    </rPh>
    <rPh sb="168" eb="170">
      <t>カイゼン</t>
    </rPh>
    <rPh sb="171" eb="172">
      <t>ハカ</t>
    </rPh>
    <rPh sb="181" eb="183">
      <t>リョウキン</t>
    </rPh>
    <rPh sb="183" eb="185">
      <t>カイシュウ</t>
    </rPh>
    <rPh sb="185" eb="186">
      <t>リツ</t>
    </rPh>
    <rPh sb="188" eb="192">
      <t>ルイジダンタイ</t>
    </rPh>
    <rPh sb="193" eb="195">
      <t>ヘイキン</t>
    </rPh>
    <rPh sb="196" eb="198">
      <t>ウワマワ</t>
    </rPh>
    <rPh sb="202" eb="204">
      <t>ジョウキョウ</t>
    </rPh>
    <rPh sb="207" eb="209">
      <t>コンゴ</t>
    </rPh>
    <rPh sb="214" eb="216">
      <t>コウジョウ</t>
    </rPh>
    <rPh sb="217" eb="218">
      <t>ツト</t>
    </rPh>
    <rPh sb="227" eb="229">
      <t>キュウスイ</t>
    </rPh>
    <rPh sb="229" eb="231">
      <t>ゲンカ</t>
    </rPh>
    <rPh sb="233" eb="235">
      <t>メッキン</t>
    </rPh>
    <rPh sb="238" eb="240">
      <t>ジョウスイ</t>
    </rPh>
    <rPh sb="241" eb="242">
      <t>ス</t>
    </rPh>
    <rPh sb="243" eb="246">
      <t>チカスイ</t>
    </rPh>
    <rPh sb="247" eb="249">
      <t>シヨウ</t>
    </rPh>
    <rPh sb="255" eb="257">
      <t>ルイジ</t>
    </rPh>
    <rPh sb="257" eb="259">
      <t>ダンタイ</t>
    </rPh>
    <rPh sb="262" eb="263">
      <t>オオ</t>
    </rPh>
    <rPh sb="265" eb="267">
      <t>シタマワ</t>
    </rPh>
    <rPh sb="277" eb="279">
      <t>ブッカ</t>
    </rPh>
    <rPh sb="279" eb="281">
      <t>ジョウショウ</t>
    </rPh>
    <rPh sb="281" eb="282">
      <t>トウ</t>
    </rPh>
    <rPh sb="294" eb="296">
      <t>ヨソウ</t>
    </rPh>
    <rPh sb="303" eb="305">
      <t>シセツ</t>
    </rPh>
    <rPh sb="305" eb="308">
      <t>リヨウリツ</t>
    </rPh>
    <rPh sb="310" eb="312">
      <t>ルイジ</t>
    </rPh>
    <rPh sb="312" eb="314">
      <t>ダンタイ</t>
    </rPh>
    <rPh sb="318" eb="319">
      <t>タカ</t>
    </rPh>
    <rPh sb="320" eb="321">
      <t>アタイ</t>
    </rPh>
    <rPh sb="322" eb="324">
      <t>スイイ</t>
    </rPh>
    <rPh sb="330" eb="333">
      <t>ユウシュウリツ</t>
    </rPh>
    <rPh sb="334" eb="335">
      <t>ヒク</t>
    </rPh>
    <rPh sb="337" eb="339">
      <t>ヨウイン</t>
    </rPh>
    <rPh sb="342" eb="343">
      <t>ア</t>
    </rPh>
    <rPh sb="352" eb="354">
      <t>コンゴ</t>
    </rPh>
    <rPh sb="355" eb="357">
      <t>ジョジョ</t>
    </rPh>
    <rPh sb="358" eb="360">
      <t>テイカ</t>
    </rPh>
    <rPh sb="367" eb="369">
      <t>ヨソウ</t>
    </rPh>
    <rPh sb="376" eb="379">
      <t>ユウシュウリツ</t>
    </rPh>
    <rPh sb="381" eb="383">
      <t>ルイジ</t>
    </rPh>
    <rPh sb="383" eb="385">
      <t>ダンタイ</t>
    </rPh>
    <rPh sb="385" eb="388">
      <t>ヘイキンチ</t>
    </rPh>
    <rPh sb="390" eb="391">
      <t>ヒク</t>
    </rPh>
    <rPh sb="392" eb="394">
      <t>ジョウキョウ</t>
    </rPh>
    <rPh sb="395" eb="396">
      <t>ツヅ</t>
    </rPh>
    <rPh sb="402" eb="404">
      <t>タイヨウ</t>
    </rPh>
    <rPh sb="404" eb="406">
      <t>ネンスウ</t>
    </rPh>
    <rPh sb="407" eb="408">
      <t>ス</t>
    </rPh>
    <rPh sb="410" eb="412">
      <t>ロウキュウ</t>
    </rPh>
    <rPh sb="412" eb="413">
      <t>カン</t>
    </rPh>
    <rPh sb="416" eb="418">
      <t>ロウスイ</t>
    </rPh>
    <phoneticPr fontId="4"/>
  </si>
  <si>
    <t>①有形固定資産減価償却率は、概ね類似団体と同様の数値で推移しています。適切な施設の更新時期を設定し、計画的な更新を行っていく必要があります。
②管路経年化率は、類似団体平均を大きく上回っています。重要度・緊急度を見極めながら老朽管更新を進めていく必要があります。
③管路更新率は、熊本地震からの復旧工事や給水区域拡張工事を行ったため、老朽管が多く残っている状況ながら大きく伸ばすことができていません。今後、計画的な更新を行い、率の向上を図っていきます。</t>
    <rPh sb="1" eb="7">
      <t>ユウケイコテイシサン</t>
    </rPh>
    <rPh sb="7" eb="9">
      <t>ゲンカ</t>
    </rPh>
    <rPh sb="9" eb="11">
      <t>ショウキャク</t>
    </rPh>
    <rPh sb="11" eb="12">
      <t>リツ</t>
    </rPh>
    <rPh sb="14" eb="15">
      <t>オオム</t>
    </rPh>
    <rPh sb="16" eb="18">
      <t>ルイジ</t>
    </rPh>
    <rPh sb="18" eb="20">
      <t>ダンタイ</t>
    </rPh>
    <rPh sb="21" eb="23">
      <t>ドウヨウ</t>
    </rPh>
    <rPh sb="24" eb="26">
      <t>スウチ</t>
    </rPh>
    <rPh sb="27" eb="29">
      <t>スイイ</t>
    </rPh>
    <rPh sb="35" eb="37">
      <t>テキセツ</t>
    </rPh>
    <rPh sb="38" eb="40">
      <t>シセツ</t>
    </rPh>
    <rPh sb="41" eb="43">
      <t>コウシン</t>
    </rPh>
    <rPh sb="43" eb="45">
      <t>ジキ</t>
    </rPh>
    <rPh sb="46" eb="48">
      <t>セッテイ</t>
    </rPh>
    <rPh sb="50" eb="53">
      <t>ケイカクテキ</t>
    </rPh>
    <rPh sb="54" eb="56">
      <t>コウシン</t>
    </rPh>
    <rPh sb="57" eb="58">
      <t>オコナ</t>
    </rPh>
    <rPh sb="62" eb="64">
      <t>ヒツヨウ</t>
    </rPh>
    <rPh sb="72" eb="74">
      <t>カンロ</t>
    </rPh>
    <rPh sb="74" eb="77">
      <t>ケイネンカ</t>
    </rPh>
    <rPh sb="77" eb="78">
      <t>リツ</t>
    </rPh>
    <rPh sb="80" eb="82">
      <t>ルイジ</t>
    </rPh>
    <rPh sb="82" eb="84">
      <t>ダンタイ</t>
    </rPh>
    <rPh sb="87" eb="88">
      <t>オオ</t>
    </rPh>
    <rPh sb="90" eb="92">
      <t>ウワマワ</t>
    </rPh>
    <rPh sb="98" eb="101">
      <t>ジュウヨウド</t>
    </rPh>
    <rPh sb="102" eb="105">
      <t>キンキュウド</t>
    </rPh>
    <rPh sb="106" eb="108">
      <t>ミキワ</t>
    </rPh>
    <rPh sb="112" eb="114">
      <t>ロウキュウ</t>
    </rPh>
    <rPh sb="114" eb="115">
      <t>カン</t>
    </rPh>
    <rPh sb="115" eb="117">
      <t>コウシン</t>
    </rPh>
    <rPh sb="118" eb="119">
      <t>スス</t>
    </rPh>
    <rPh sb="123" eb="125">
      <t>ヒツヨウ</t>
    </rPh>
    <rPh sb="133" eb="135">
      <t>カンロ</t>
    </rPh>
    <rPh sb="135" eb="137">
      <t>コウシン</t>
    </rPh>
    <rPh sb="137" eb="138">
      <t>リツ</t>
    </rPh>
    <rPh sb="140" eb="142">
      <t>クマモト</t>
    </rPh>
    <rPh sb="142" eb="144">
      <t>ジシン</t>
    </rPh>
    <rPh sb="147" eb="149">
      <t>フッキュウ</t>
    </rPh>
    <rPh sb="149" eb="151">
      <t>コウジ</t>
    </rPh>
    <rPh sb="152" eb="154">
      <t>キュウスイ</t>
    </rPh>
    <rPh sb="154" eb="156">
      <t>クイキ</t>
    </rPh>
    <rPh sb="156" eb="158">
      <t>カクチョウ</t>
    </rPh>
    <rPh sb="158" eb="160">
      <t>コウジ</t>
    </rPh>
    <rPh sb="161" eb="162">
      <t>オコナ</t>
    </rPh>
    <rPh sb="167" eb="169">
      <t>ロウキュウ</t>
    </rPh>
    <rPh sb="169" eb="170">
      <t>カン</t>
    </rPh>
    <rPh sb="171" eb="172">
      <t>オオ</t>
    </rPh>
    <rPh sb="173" eb="174">
      <t>ノコ</t>
    </rPh>
    <rPh sb="178" eb="180">
      <t>ジョウキョウ</t>
    </rPh>
    <rPh sb="183" eb="184">
      <t>オオ</t>
    </rPh>
    <rPh sb="186" eb="187">
      <t>ノ</t>
    </rPh>
    <rPh sb="200" eb="202">
      <t>コンゴ</t>
    </rPh>
    <rPh sb="215" eb="217">
      <t>コウジョウ</t>
    </rPh>
    <rPh sb="218" eb="21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</si>
</sst>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0.51</c:v>
                </c:pt>
                <c:pt idx="1">
                  <c:v>0</c:v>
                </c:pt>
                <c:pt idx="2" formatCode="#,##0.00;&quot;△&quot;#,##0.00;&quot;-&quot;">
                  <c:v>2.72</c:v>
                </c:pt>
                <c:pt idx="3" formatCode="#,##0.00;&quot;△&quot;#,##0.00;&quot;-&quot;">
                  <c:v>0.23</c:v>
                </c:pt>
                <c:pt idx="4" formatCode="#,##0.00;&quot;△&quot;#,##0.00;&quot;-&quot;">
                  <c:v>1.63</c:v>
                </c:pt>
              </c:numCache>
            </c:numRef>
          </c:val>
          <c:extLst>
            <c:ext xmlns:c16="http://schemas.microsoft.com/office/drawing/2014/chart" uri="{C3380CC4-5D6E-409C-BE32-E72D297353CC}">
              <c16:uniqueId val="{00000000-F816-4997-9E07-C39D45264FD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F816-4997-9E07-C39D45264FD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75.16</c:v>
                </c:pt>
                <c:pt idx="1">
                  <c:v>73.2</c:v>
                </c:pt>
                <c:pt idx="2">
                  <c:v>72.930000000000007</c:v>
                </c:pt>
                <c:pt idx="3">
                  <c:v>71.88</c:v>
                </c:pt>
                <c:pt idx="4">
                  <c:v>74.760000000000005</c:v>
                </c:pt>
              </c:numCache>
            </c:numRef>
          </c:val>
          <c:extLst>
            <c:ext xmlns:c16="http://schemas.microsoft.com/office/drawing/2014/chart" uri="{C3380CC4-5D6E-409C-BE32-E72D297353CC}">
              <c16:uniqueId val="{00000000-8B56-4EE9-80D4-5CE340F4178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8B56-4EE9-80D4-5CE340F4178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74.319999999999993</c:v>
                </c:pt>
                <c:pt idx="1">
                  <c:v>76.400000000000006</c:v>
                </c:pt>
                <c:pt idx="2">
                  <c:v>76.3</c:v>
                </c:pt>
                <c:pt idx="3">
                  <c:v>76.099999999999994</c:v>
                </c:pt>
                <c:pt idx="4">
                  <c:v>74.2</c:v>
                </c:pt>
              </c:numCache>
            </c:numRef>
          </c:val>
          <c:extLst>
            <c:ext xmlns:c16="http://schemas.microsoft.com/office/drawing/2014/chart" uri="{C3380CC4-5D6E-409C-BE32-E72D297353CC}">
              <c16:uniqueId val="{00000000-716A-4BC8-9BE0-1184F0CA55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716A-4BC8-9BE0-1184F0CA55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100.85</c:v>
                </c:pt>
                <c:pt idx="1">
                  <c:v>100.52</c:v>
                </c:pt>
                <c:pt idx="2">
                  <c:v>92.3</c:v>
                </c:pt>
                <c:pt idx="3">
                  <c:v>101.98</c:v>
                </c:pt>
                <c:pt idx="4">
                  <c:v>102.55</c:v>
                </c:pt>
              </c:numCache>
            </c:numRef>
          </c:val>
          <c:extLst>
            <c:ext xmlns:c16="http://schemas.microsoft.com/office/drawing/2014/chart" uri="{C3380CC4-5D6E-409C-BE32-E72D297353CC}">
              <c16:uniqueId val="{00000000-01FA-41FB-8FD2-3D66157A64F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01FA-41FB-8FD2-3D66157A64F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49.41</c:v>
                </c:pt>
                <c:pt idx="1">
                  <c:v>43.12</c:v>
                </c:pt>
                <c:pt idx="2">
                  <c:v>43.25</c:v>
                </c:pt>
                <c:pt idx="3">
                  <c:v>45.33</c:v>
                </c:pt>
                <c:pt idx="4">
                  <c:v>43.24</c:v>
                </c:pt>
              </c:numCache>
            </c:numRef>
          </c:val>
          <c:extLst>
            <c:ext xmlns:c16="http://schemas.microsoft.com/office/drawing/2014/chart" uri="{C3380CC4-5D6E-409C-BE32-E72D297353CC}">
              <c16:uniqueId val="{00000000-CDBB-41CD-A4FC-29180A4990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CDBB-41CD-A4FC-29180A4990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43.33</c:v>
                </c:pt>
                <c:pt idx="1">
                  <c:v>42.44</c:v>
                </c:pt>
                <c:pt idx="2">
                  <c:v>39.1</c:v>
                </c:pt>
                <c:pt idx="3">
                  <c:v>38.93</c:v>
                </c:pt>
                <c:pt idx="4">
                  <c:v>37.25</c:v>
                </c:pt>
              </c:numCache>
            </c:numRef>
          </c:val>
          <c:extLst>
            <c:ext xmlns:c16="http://schemas.microsoft.com/office/drawing/2014/chart" uri="{C3380CC4-5D6E-409C-BE32-E72D297353CC}">
              <c16:uniqueId val="{00000000-EC78-4ADF-8315-0B17D64D489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EC78-4ADF-8315-0B17D64D489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09-4949-99A6-BCEDDBF32A2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CF09-4949-99A6-BCEDDBF32A2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316.41000000000003</c:v>
                </c:pt>
                <c:pt idx="1">
                  <c:v>268.64</c:v>
                </c:pt>
                <c:pt idx="2">
                  <c:v>129.43</c:v>
                </c:pt>
                <c:pt idx="3">
                  <c:v>139.81</c:v>
                </c:pt>
                <c:pt idx="4">
                  <c:v>206.25</c:v>
                </c:pt>
              </c:numCache>
            </c:numRef>
          </c:val>
          <c:extLst>
            <c:ext xmlns:c16="http://schemas.microsoft.com/office/drawing/2014/chart" uri="{C3380CC4-5D6E-409C-BE32-E72D297353CC}">
              <c16:uniqueId val="{00000000-FBF0-4B5D-B8BF-F9D16C917F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FBF0-4B5D-B8BF-F9D16C917F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783.28</c:v>
                </c:pt>
                <c:pt idx="1">
                  <c:v>742.96</c:v>
                </c:pt>
                <c:pt idx="2">
                  <c:v>745.4</c:v>
                </c:pt>
                <c:pt idx="3">
                  <c:v>707.86</c:v>
                </c:pt>
                <c:pt idx="4">
                  <c:v>804.25</c:v>
                </c:pt>
              </c:numCache>
            </c:numRef>
          </c:val>
          <c:extLst>
            <c:ext xmlns:c16="http://schemas.microsoft.com/office/drawing/2014/chart" uri="{C3380CC4-5D6E-409C-BE32-E72D297353CC}">
              <c16:uniqueId val="{00000000-1997-4194-A7C6-C5EA81033DF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1997-4194-A7C6-C5EA81033DF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95.2</c:v>
                </c:pt>
                <c:pt idx="1">
                  <c:v>95.91</c:v>
                </c:pt>
                <c:pt idx="2">
                  <c:v>90.13</c:v>
                </c:pt>
                <c:pt idx="3">
                  <c:v>101.3</c:v>
                </c:pt>
                <c:pt idx="4">
                  <c:v>102.05</c:v>
                </c:pt>
              </c:numCache>
            </c:numRef>
          </c:val>
          <c:extLst>
            <c:ext xmlns:c16="http://schemas.microsoft.com/office/drawing/2014/chart" uri="{C3380CC4-5D6E-409C-BE32-E72D297353CC}">
              <c16:uniqueId val="{00000000-27F6-4539-AB16-0F70EABAED2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27F6-4539-AB16-0F70EABAED2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143.41999999999999</c:v>
                </c:pt>
                <c:pt idx="1">
                  <c:v>143.47</c:v>
                </c:pt>
                <c:pt idx="2">
                  <c:v>152.80000000000001</c:v>
                </c:pt>
                <c:pt idx="3">
                  <c:v>149.33000000000001</c:v>
                </c:pt>
                <c:pt idx="4">
                  <c:v>148.97</c:v>
                </c:pt>
              </c:numCache>
            </c:numRef>
          </c:val>
          <c:extLst>
            <c:ext xmlns:c16="http://schemas.microsoft.com/office/drawing/2014/chart" uri="{C3380CC4-5D6E-409C-BE32-E72D297353CC}">
              <c16:uniqueId val="{00000000-8B74-4465-83E5-77E671C6A3F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8B74-4465-83E5-77E671C6A3F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甲佐町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10445</v>
      </c>
      <c r="AM8" s="71"/>
      <c r="AN8" s="71"/>
      <c r="AO8" s="71"/>
      <c r="AP8" s="71"/>
      <c r="AQ8" s="71"/>
      <c r="AR8" s="71"/>
      <c r="AS8" s="71"/>
      <c r="AT8" s="67">
        <f>データ!$S$6</f>
        <v>57.93</v>
      </c>
      <c r="AU8" s="68"/>
      <c r="AV8" s="68"/>
      <c r="AW8" s="68"/>
      <c r="AX8" s="68"/>
      <c r="AY8" s="68"/>
      <c r="AZ8" s="68"/>
      <c r="BA8" s="68"/>
      <c r="BB8" s="70">
        <f>データ!$T$6</f>
        <v>180.3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38.200000000000003</v>
      </c>
      <c r="J10" s="68"/>
      <c r="K10" s="68"/>
      <c r="L10" s="68"/>
      <c r="M10" s="68"/>
      <c r="N10" s="68"/>
      <c r="O10" s="69"/>
      <c r="P10" s="70">
        <f>データ!$P$6</f>
        <v>81.650000000000006</v>
      </c>
      <c r="Q10" s="70"/>
      <c r="R10" s="70"/>
      <c r="S10" s="70"/>
      <c r="T10" s="70"/>
      <c r="U10" s="70"/>
      <c r="V10" s="70"/>
      <c r="W10" s="71">
        <f>データ!$Q$6</f>
        <v>3102</v>
      </c>
      <c r="X10" s="71"/>
      <c r="Y10" s="71"/>
      <c r="Z10" s="71"/>
      <c r="AA10" s="71"/>
      <c r="AB10" s="71"/>
      <c r="AC10" s="71"/>
      <c r="AD10" s="2"/>
      <c r="AE10" s="2"/>
      <c r="AF10" s="2"/>
      <c r="AG10" s="2"/>
      <c r="AH10" s="4"/>
      <c r="AI10" s="4"/>
      <c r="AJ10" s="4"/>
      <c r="AK10" s="4"/>
      <c r="AL10" s="71">
        <f>データ!$U$6</f>
        <v>8490</v>
      </c>
      <c r="AM10" s="71"/>
      <c r="AN10" s="71"/>
      <c r="AO10" s="71"/>
      <c r="AP10" s="71"/>
      <c r="AQ10" s="71"/>
      <c r="AR10" s="71"/>
      <c r="AS10" s="71"/>
      <c r="AT10" s="67">
        <f>データ!$V$6</f>
        <v>22.1</v>
      </c>
      <c r="AU10" s="68"/>
      <c r="AV10" s="68"/>
      <c r="AW10" s="68"/>
      <c r="AX10" s="68"/>
      <c r="AY10" s="68"/>
      <c r="AZ10" s="68"/>
      <c r="BA10" s="68"/>
      <c r="BB10" s="70">
        <f>データ!$W$6</f>
        <v>384.16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d4QN8mnLW66wJiJWNL1Z6t4ejeNeIt42TTRZNu3TJsLN/BbOTs4/uuvh/q3322QH3fMo2D63o5f/3FRZRCKzw==" saltValue="GsI0/ucZoQQQspKuVr3y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434442</v>
      </c>
      <c r="D6" s="34">
        <f t="shared" si="3"/>
        <v>46</v>
      </c>
      <c r="E6" s="34">
        <f t="shared" si="3"/>
        <v>1</v>
      </c>
      <c r="F6" s="34">
        <f t="shared" si="3"/>
        <v>0</v>
      </c>
      <c r="G6" s="34">
        <f t="shared" si="3"/>
        <v>1</v>
      </c>
      <c r="H6" s="34" t="str">
        <f t="shared" si="3"/>
        <v>熊本県　甲佐町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38.200000000000003</v>
      </c>
      <c r="P6" s="35">
        <f t="shared" si="3"/>
        <v>81.650000000000006</v>
      </c>
      <c r="Q6" s="35">
        <f t="shared" si="3"/>
        <v>3102</v>
      </c>
      <c r="R6" s="35">
        <f t="shared" si="3"/>
        <v>10445</v>
      </c>
      <c r="S6" s="35">
        <f t="shared" si="3"/>
        <v>57.93</v>
      </c>
      <c r="T6" s="35">
        <f t="shared" si="3"/>
        <v>180.3</v>
      </c>
      <c r="U6" s="35">
        <f t="shared" si="3"/>
        <v>8490</v>
      </c>
      <c r="V6" s="35">
        <f t="shared" si="3"/>
        <v>22.1</v>
      </c>
      <c r="W6" s="35">
        <f t="shared" si="3"/>
        <v>384.16</v>
      </c>
      <c r="X6" s="36">
        <f>IF(X7="",NA(),X7)</f>
        <v>100.85</v>
      </c>
      <c r="Y6" s="36">
        <f t="shared" ref="Y6:AG6" si="4">IF(Y7="",NA(),Y7)</f>
        <v>100.52</v>
      </c>
      <c r="Z6" s="36">
        <f t="shared" si="4"/>
        <v>92.3</v>
      </c>
      <c r="AA6" s="36">
        <f t="shared" si="4"/>
        <v>101.98</v>
      </c>
      <c r="AB6" s="36">
        <f t="shared" si="4"/>
        <v>102.55</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316.41000000000003</v>
      </c>
      <c r="AU6" s="36">
        <f t="shared" ref="AU6:BC6" si="6">IF(AU7="",NA(),AU7)</f>
        <v>268.64</v>
      </c>
      <c r="AV6" s="36">
        <f t="shared" si="6"/>
        <v>129.43</v>
      </c>
      <c r="AW6" s="36">
        <f t="shared" si="6"/>
        <v>139.81</v>
      </c>
      <c r="AX6" s="36">
        <f t="shared" si="6"/>
        <v>206.25</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783.28</v>
      </c>
      <c r="BF6" s="36">
        <f t="shared" ref="BF6:BN6" si="7">IF(BF7="",NA(),BF7)</f>
        <v>742.96</v>
      </c>
      <c r="BG6" s="36">
        <f t="shared" si="7"/>
        <v>745.4</v>
      </c>
      <c r="BH6" s="36">
        <f t="shared" si="7"/>
        <v>707.86</v>
      </c>
      <c r="BI6" s="36">
        <f t="shared" si="7"/>
        <v>804.25</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95.2</v>
      </c>
      <c r="BQ6" s="36">
        <f t="shared" ref="BQ6:BY6" si="8">IF(BQ7="",NA(),BQ7)</f>
        <v>95.91</v>
      </c>
      <c r="BR6" s="36">
        <f t="shared" si="8"/>
        <v>90.13</v>
      </c>
      <c r="BS6" s="36">
        <f t="shared" si="8"/>
        <v>101.3</v>
      </c>
      <c r="BT6" s="36">
        <f t="shared" si="8"/>
        <v>102.05</v>
      </c>
      <c r="BU6" s="36">
        <f t="shared" si="8"/>
        <v>93.28</v>
      </c>
      <c r="BV6" s="36">
        <f t="shared" si="8"/>
        <v>87.51</v>
      </c>
      <c r="BW6" s="36">
        <f t="shared" si="8"/>
        <v>84.77</v>
      </c>
      <c r="BX6" s="36">
        <f t="shared" si="8"/>
        <v>87.11</v>
      </c>
      <c r="BY6" s="36">
        <f t="shared" si="8"/>
        <v>82.78</v>
      </c>
      <c r="BZ6" s="35" t="str">
        <f>IF(BZ7="","",IF(BZ7="-","【-】","【"&amp;SUBSTITUTE(TEXT(BZ7,"#,##0.00"),"-","△")&amp;"】"))</f>
        <v>【100.05】</v>
      </c>
      <c r="CA6" s="36">
        <f>IF(CA7="",NA(),CA7)</f>
        <v>143.41999999999999</v>
      </c>
      <c r="CB6" s="36">
        <f t="shared" ref="CB6:CJ6" si="9">IF(CB7="",NA(),CB7)</f>
        <v>143.47</v>
      </c>
      <c r="CC6" s="36">
        <f t="shared" si="9"/>
        <v>152.80000000000001</v>
      </c>
      <c r="CD6" s="36">
        <f t="shared" si="9"/>
        <v>149.33000000000001</v>
      </c>
      <c r="CE6" s="36">
        <f t="shared" si="9"/>
        <v>148.97</v>
      </c>
      <c r="CF6" s="36">
        <f t="shared" si="9"/>
        <v>208.29</v>
      </c>
      <c r="CG6" s="36">
        <f t="shared" si="9"/>
        <v>218.42</v>
      </c>
      <c r="CH6" s="36">
        <f t="shared" si="9"/>
        <v>227.27</v>
      </c>
      <c r="CI6" s="36">
        <f t="shared" si="9"/>
        <v>223.98</v>
      </c>
      <c r="CJ6" s="36">
        <f t="shared" si="9"/>
        <v>225.09</v>
      </c>
      <c r="CK6" s="35" t="str">
        <f>IF(CK7="","",IF(CK7="-","【-】","【"&amp;SUBSTITUTE(TEXT(CK7,"#,##0.00"),"-","△")&amp;"】"))</f>
        <v>【166.40】</v>
      </c>
      <c r="CL6" s="36">
        <f>IF(CL7="",NA(),CL7)</f>
        <v>75.16</v>
      </c>
      <c r="CM6" s="36">
        <f t="shared" ref="CM6:CU6" si="10">IF(CM7="",NA(),CM7)</f>
        <v>73.2</v>
      </c>
      <c r="CN6" s="36">
        <f t="shared" si="10"/>
        <v>72.930000000000007</v>
      </c>
      <c r="CO6" s="36">
        <f t="shared" si="10"/>
        <v>71.88</v>
      </c>
      <c r="CP6" s="36">
        <f t="shared" si="10"/>
        <v>74.760000000000005</v>
      </c>
      <c r="CQ6" s="36">
        <f t="shared" si="10"/>
        <v>49.32</v>
      </c>
      <c r="CR6" s="36">
        <f t="shared" si="10"/>
        <v>50.24</v>
      </c>
      <c r="CS6" s="36">
        <f t="shared" si="10"/>
        <v>50.29</v>
      </c>
      <c r="CT6" s="36">
        <f t="shared" si="10"/>
        <v>49.64</v>
      </c>
      <c r="CU6" s="36">
        <f t="shared" si="10"/>
        <v>49.38</v>
      </c>
      <c r="CV6" s="35" t="str">
        <f>IF(CV7="","",IF(CV7="-","【-】","【"&amp;SUBSTITUTE(TEXT(CV7,"#,##0.00"),"-","△")&amp;"】"))</f>
        <v>【60.69】</v>
      </c>
      <c r="CW6" s="36">
        <f>IF(CW7="",NA(),CW7)</f>
        <v>74.319999999999993</v>
      </c>
      <c r="CX6" s="36">
        <f t="shared" ref="CX6:DF6" si="11">IF(CX7="",NA(),CX7)</f>
        <v>76.400000000000006</v>
      </c>
      <c r="CY6" s="36">
        <f t="shared" si="11"/>
        <v>76.3</v>
      </c>
      <c r="CZ6" s="36">
        <f t="shared" si="11"/>
        <v>76.099999999999994</v>
      </c>
      <c r="DA6" s="36">
        <f t="shared" si="11"/>
        <v>74.2</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49.41</v>
      </c>
      <c r="DI6" s="36">
        <f t="shared" ref="DI6:DQ6" si="12">IF(DI7="",NA(),DI7)</f>
        <v>43.12</v>
      </c>
      <c r="DJ6" s="36">
        <f t="shared" si="12"/>
        <v>43.25</v>
      </c>
      <c r="DK6" s="36">
        <f t="shared" si="12"/>
        <v>45.33</v>
      </c>
      <c r="DL6" s="36">
        <f t="shared" si="12"/>
        <v>43.24</v>
      </c>
      <c r="DM6" s="36">
        <f t="shared" si="12"/>
        <v>48.3</v>
      </c>
      <c r="DN6" s="36">
        <f t="shared" si="12"/>
        <v>45.14</v>
      </c>
      <c r="DO6" s="36">
        <f t="shared" si="12"/>
        <v>45.85</v>
      </c>
      <c r="DP6" s="36">
        <f t="shared" si="12"/>
        <v>47.31</v>
      </c>
      <c r="DQ6" s="36">
        <f t="shared" si="12"/>
        <v>47.5</v>
      </c>
      <c r="DR6" s="35" t="str">
        <f>IF(DR7="","",IF(DR7="-","【-】","【"&amp;SUBSTITUTE(TEXT(DR7,"#,##0.00"),"-","△")&amp;"】"))</f>
        <v>【50.19】</v>
      </c>
      <c r="DS6" s="36">
        <f>IF(DS7="",NA(),DS7)</f>
        <v>43.33</v>
      </c>
      <c r="DT6" s="36">
        <f t="shared" ref="DT6:EB6" si="13">IF(DT7="",NA(),DT7)</f>
        <v>42.44</v>
      </c>
      <c r="DU6" s="36">
        <f t="shared" si="13"/>
        <v>39.1</v>
      </c>
      <c r="DV6" s="36">
        <f t="shared" si="13"/>
        <v>38.93</v>
      </c>
      <c r="DW6" s="36">
        <f t="shared" si="13"/>
        <v>37.25</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0.51</v>
      </c>
      <c r="EE6" s="35">
        <f t="shared" ref="EE6:EM6" si="14">IF(EE7="",NA(),EE7)</f>
        <v>0</v>
      </c>
      <c r="EF6" s="36">
        <f t="shared" si="14"/>
        <v>2.72</v>
      </c>
      <c r="EG6" s="36">
        <f t="shared" si="14"/>
        <v>0.23</v>
      </c>
      <c r="EH6" s="36">
        <f t="shared" si="14"/>
        <v>1.63</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434442</v>
      </c>
      <c r="D7" s="38">
        <v>46</v>
      </c>
      <c r="E7" s="38">
        <v>1</v>
      </c>
      <c r="F7" s="38">
        <v>0</v>
      </c>
      <c r="G7" s="38">
        <v>1</v>
      </c>
      <c r="H7" s="38" t="s">
        <v>93</v>
      </c>
      <c r="I7" s="38" t="s">
        <v>94</v>
      </c>
      <c r="J7" s="38" t="s">
        <v>95</v>
      </c>
      <c r="K7" s="38" t="s">
        <v>96</v>
      </c>
      <c r="L7" s="38" t="s">
        <v>97</v>
      </c>
      <c r="M7" s="38" t="s">
        <v>98</v>
      </c>
      <c r="N7" s="39" t="s">
        <v>99</v>
      </c>
      <c r="O7" s="39">
        <v>38.200000000000003</v>
      </c>
      <c r="P7" s="39">
        <v>81.650000000000006</v>
      </c>
      <c r="Q7" s="39">
        <v>3102</v>
      </c>
      <c r="R7" s="39">
        <v>10445</v>
      </c>
      <c r="S7" s="39">
        <v>57.93</v>
      </c>
      <c r="T7" s="39">
        <v>180.3</v>
      </c>
      <c r="U7" s="39">
        <v>8490</v>
      </c>
      <c r="V7" s="39">
        <v>22.1</v>
      </c>
      <c r="W7" s="39">
        <v>384.16</v>
      </c>
      <c r="X7" s="39">
        <v>100.85</v>
      </c>
      <c r="Y7" s="39">
        <v>100.52</v>
      </c>
      <c r="Z7" s="39">
        <v>92.3</v>
      </c>
      <c r="AA7" s="39">
        <v>101.98</v>
      </c>
      <c r="AB7" s="39">
        <v>102.55</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316.41000000000003</v>
      </c>
      <c r="AU7" s="39">
        <v>268.64</v>
      </c>
      <c r="AV7" s="39">
        <v>129.43</v>
      </c>
      <c r="AW7" s="39">
        <v>139.81</v>
      </c>
      <c r="AX7" s="39">
        <v>206.25</v>
      </c>
      <c r="AY7" s="39">
        <v>371.89</v>
      </c>
      <c r="AZ7" s="39">
        <v>293.23</v>
      </c>
      <c r="BA7" s="39">
        <v>300.14</v>
      </c>
      <c r="BB7" s="39">
        <v>301.04000000000002</v>
      </c>
      <c r="BC7" s="39">
        <v>305.08</v>
      </c>
      <c r="BD7" s="39">
        <v>260.31</v>
      </c>
      <c r="BE7" s="39">
        <v>783.28</v>
      </c>
      <c r="BF7" s="39">
        <v>742.96</v>
      </c>
      <c r="BG7" s="39">
        <v>745.4</v>
      </c>
      <c r="BH7" s="39">
        <v>707.86</v>
      </c>
      <c r="BI7" s="39">
        <v>804.25</v>
      </c>
      <c r="BJ7" s="39">
        <v>483.11</v>
      </c>
      <c r="BK7" s="39">
        <v>542.29999999999995</v>
      </c>
      <c r="BL7" s="39">
        <v>566.65</v>
      </c>
      <c r="BM7" s="39">
        <v>551.62</v>
      </c>
      <c r="BN7" s="39">
        <v>585.59</v>
      </c>
      <c r="BO7" s="39">
        <v>275.67</v>
      </c>
      <c r="BP7" s="39">
        <v>95.2</v>
      </c>
      <c r="BQ7" s="39">
        <v>95.91</v>
      </c>
      <c r="BR7" s="39">
        <v>90.13</v>
      </c>
      <c r="BS7" s="39">
        <v>101.3</v>
      </c>
      <c r="BT7" s="39">
        <v>102.05</v>
      </c>
      <c r="BU7" s="39">
        <v>93.28</v>
      </c>
      <c r="BV7" s="39">
        <v>87.51</v>
      </c>
      <c r="BW7" s="39">
        <v>84.77</v>
      </c>
      <c r="BX7" s="39">
        <v>87.11</v>
      </c>
      <c r="BY7" s="39">
        <v>82.78</v>
      </c>
      <c r="BZ7" s="39">
        <v>100.05</v>
      </c>
      <c r="CA7" s="39">
        <v>143.41999999999999</v>
      </c>
      <c r="CB7" s="39">
        <v>143.47</v>
      </c>
      <c r="CC7" s="39">
        <v>152.80000000000001</v>
      </c>
      <c r="CD7" s="39">
        <v>149.33000000000001</v>
      </c>
      <c r="CE7" s="39">
        <v>148.97</v>
      </c>
      <c r="CF7" s="39">
        <v>208.29</v>
      </c>
      <c r="CG7" s="39">
        <v>218.42</v>
      </c>
      <c r="CH7" s="39">
        <v>227.27</v>
      </c>
      <c r="CI7" s="39">
        <v>223.98</v>
      </c>
      <c r="CJ7" s="39">
        <v>225.09</v>
      </c>
      <c r="CK7" s="39">
        <v>166.4</v>
      </c>
      <c r="CL7" s="39">
        <v>75.16</v>
      </c>
      <c r="CM7" s="39">
        <v>73.2</v>
      </c>
      <c r="CN7" s="39">
        <v>72.930000000000007</v>
      </c>
      <c r="CO7" s="39">
        <v>71.88</v>
      </c>
      <c r="CP7" s="39">
        <v>74.760000000000005</v>
      </c>
      <c r="CQ7" s="39">
        <v>49.32</v>
      </c>
      <c r="CR7" s="39">
        <v>50.24</v>
      </c>
      <c r="CS7" s="39">
        <v>50.29</v>
      </c>
      <c r="CT7" s="39">
        <v>49.64</v>
      </c>
      <c r="CU7" s="39">
        <v>49.38</v>
      </c>
      <c r="CV7" s="39">
        <v>60.69</v>
      </c>
      <c r="CW7" s="39">
        <v>74.319999999999993</v>
      </c>
      <c r="CX7" s="39">
        <v>76.400000000000006</v>
      </c>
      <c r="CY7" s="39">
        <v>76.3</v>
      </c>
      <c r="CZ7" s="39">
        <v>76.099999999999994</v>
      </c>
      <c r="DA7" s="39">
        <v>74.2</v>
      </c>
      <c r="DB7" s="39">
        <v>79.34</v>
      </c>
      <c r="DC7" s="39">
        <v>78.650000000000006</v>
      </c>
      <c r="DD7" s="39">
        <v>77.73</v>
      </c>
      <c r="DE7" s="39">
        <v>78.09</v>
      </c>
      <c r="DF7" s="39">
        <v>78.010000000000005</v>
      </c>
      <c r="DG7" s="39">
        <v>89.82</v>
      </c>
      <c r="DH7" s="39">
        <v>49.41</v>
      </c>
      <c r="DI7" s="39">
        <v>43.12</v>
      </c>
      <c r="DJ7" s="39">
        <v>43.25</v>
      </c>
      <c r="DK7" s="39">
        <v>45.33</v>
      </c>
      <c r="DL7" s="39">
        <v>43.24</v>
      </c>
      <c r="DM7" s="39">
        <v>48.3</v>
      </c>
      <c r="DN7" s="39">
        <v>45.14</v>
      </c>
      <c r="DO7" s="39">
        <v>45.85</v>
      </c>
      <c r="DP7" s="39">
        <v>47.31</v>
      </c>
      <c r="DQ7" s="39">
        <v>47.5</v>
      </c>
      <c r="DR7" s="39">
        <v>50.19</v>
      </c>
      <c r="DS7" s="39">
        <v>43.33</v>
      </c>
      <c r="DT7" s="39">
        <v>42.44</v>
      </c>
      <c r="DU7" s="39">
        <v>39.1</v>
      </c>
      <c r="DV7" s="39">
        <v>38.93</v>
      </c>
      <c r="DW7" s="39">
        <v>37.25</v>
      </c>
      <c r="DX7" s="39">
        <v>12.43</v>
      </c>
      <c r="DY7" s="39">
        <v>13.58</v>
      </c>
      <c r="DZ7" s="39">
        <v>14.13</v>
      </c>
      <c r="EA7" s="39">
        <v>16.77</v>
      </c>
      <c r="EB7" s="39">
        <v>17.399999999999999</v>
      </c>
      <c r="EC7" s="39">
        <v>20.63</v>
      </c>
      <c r="ED7" s="39">
        <v>0.51</v>
      </c>
      <c r="EE7" s="39">
        <v>0</v>
      </c>
      <c r="EF7" s="39">
        <v>2.72</v>
      </c>
      <c r="EG7" s="39">
        <v>0.23</v>
      </c>
      <c r="EH7" s="39">
        <v>1.63</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 良一</cp:lastModifiedBy>
  <cp:lastPrinted>2022-01-27T06:35:06Z</cp:lastPrinted>
  <dcterms:created xsi:type="dcterms:W3CDTF">2021-12-03T06:58:44Z</dcterms:created>
  <dcterms:modified xsi:type="dcterms:W3CDTF">2022-01-27T06:46:05Z</dcterms:modified>
  <cp:category/>
</cp:coreProperties>
</file>