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14 公営企業関係\公営企業経営比較分析\R03\報告\"/>
    </mc:Choice>
  </mc:AlternateContent>
  <xr:revisionPtr revIDLastSave="0" documentId="13_ncr:1_{8EA995A5-5F1C-4C94-9680-9C6DBDE9B29A}" xr6:coauthVersionLast="43" xr6:coauthVersionMax="43" xr10:uidLastSave="{00000000-0000-0000-0000-000000000000}"/>
  <workbookProtection workbookAlgorithmName="SHA-512" workbookHashValue="OviDGvOB2SXOdcG6EEptIF5ekWr36DpBKoKhYzQNOsHEBiuq28s+dwTknhI23Nb857iOXWwokjom6cxk8rjbwA==" workbookSaltValue="72YQqn5130al8yUwi/SkEQ==" workbookSpinCount="100000" lockStructure="1"/>
  <bookViews>
    <workbookView xWindow="2037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W10" i="4"/>
  <c r="P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<sst xmlns="http://schemas.openxmlformats.org/spreadsheetml/2006/main" count="228" uniqueCount="115">
  <si>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</si>
  <si>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</si>
  <si>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</si>
  <si>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</si>
  <si>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</si>
  <si>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</si>
  <si>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</si>
  <si>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</si>
  <si>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</si>
  <si>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</si>
  <si>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</si>
  <si>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</si>
  <si>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</si>
  <si>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</si>
  <si>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</si>
  <si>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</si>
  <si>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</si>
  <si>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</si>
  <si>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</si>
  <si>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</si>
  <si>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</si>
  <si>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</si>
  <si>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</si>
  <si>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</si>
  <si>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</si>
  <si>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</si>
  <si>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</si>
  <si>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</si>
  <si>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</si>
  <si>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</si>
  <si>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</si>
  <si>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</si>
  <si>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</si>
  <si>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</si>
  <si>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</si>
  <si>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</si>
  <si>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</si>
  <si>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</si>
  <si>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</si>
  <si>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</si>
  <si>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</si>
  <si>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</si>
  <si>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</si>
  <si>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</si>
  <si>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</si>
  <si>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</si>
  <si>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</si>
  <si>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</si>
  <si>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</si>
  <si>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</si>
  <si>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</si>
  <si>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</si>
  <si>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</si>
  <si>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</si>
  <si>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</si>
  <si>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</si>
  <si>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</si>
  <si>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</si>
  <si>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</si>
  <si>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</si>
  <si>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</si>
  <si>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</si>
  <si>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</si>
  <si>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</si>
  <si>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</si>
  <si>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</si>
  <si>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</si>
  <si>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</si>
  <si>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</si>
  <si>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</si>
  <si>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</si>
  <si>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</si>
  <si>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</si>
  <si>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</si>
  <si>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</si>
  <si>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</si>
  <si>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</si>
  <si>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</si>
  <si>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</si>
  <si>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</si>
  <si>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</si>
  <si>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</si>
  <si>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</si>
  <si>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</si>
  <si>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</si>
  <si>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</si>
  <si>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</si>
  <si>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</si>
  <si>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</si>
  <si>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</si>
  <si>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</si>
  <si>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</si>
  <si>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</si>
  <si>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</si>
  <si>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</si>
  <si>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</si>
  <si>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</si>
  <si>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</si>
  <si>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</si>
  <si>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</si>
  <si>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</si>
  <si>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</si>
  <si>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</si>
  <si>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</si>
  <si>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</si>
  <si>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</si>
  <si>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</si>
  <si>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</si>
  <si>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</si>
  <si>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</si>
  <si>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</si>
  <si>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</si>
  <si>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①②有形固定資産減価償却率及び管路経年化率は、増加傾向にあり、償却資産の老朽化が進んでいることがわかります。計画的に施設及び管路の更新を実施する必要があります。
③管路更新率は、全国平均及び類似団体平均値を僅かに下回っています。今後も財政状況を考慮しながら、復興事業と併せて計画的な更新を実施する必要があります。
</t>
    <rPh sb="2" eb="4">
      <t>ユウケイ</t>
    </rPh>
    <rPh sb="4" eb="6">
      <t>コテイ</t>
    </rPh>
    <rPh sb="6" eb="8">
      <t>シサン</t>
    </rPh>
    <rPh sb="8" eb="10">
      <t>ゲンカ</t>
    </rPh>
    <rPh sb="10" eb="12">
      <t>ショウキャク</t>
    </rPh>
    <rPh sb="12" eb="13">
      <t>リツ</t>
    </rPh>
    <rPh sb="13" eb="14">
      <t>オヨ</t>
    </rPh>
    <rPh sb="23" eb="25">
      <t>ゾウカ</t>
    </rPh>
    <rPh sb="25" eb="27">
      <t>ケイコウ</t>
    </rPh>
    <rPh sb="31" eb="33">
      <t>ショウキャク</t>
    </rPh>
    <rPh sb="33" eb="35">
      <t>シサン</t>
    </rPh>
    <rPh sb="36" eb="39">
      <t>ロウキュウカ</t>
    </rPh>
    <rPh sb="40" eb="41">
      <t>スス</t>
    </rPh>
    <rPh sb="54" eb="57">
      <t>ケイカクテキ</t>
    </rPh>
    <rPh sb="58" eb="60">
      <t>シセツ</t>
    </rPh>
    <rPh sb="60" eb="61">
      <t>オヨ</t>
    </rPh>
    <rPh sb="62" eb="64">
      <t>カンロ</t>
    </rPh>
    <rPh sb="65" eb="67">
      <t>コウシン</t>
    </rPh>
    <rPh sb="68" eb="70">
      <t>ジッシ</t>
    </rPh>
    <rPh sb="72" eb="74">
      <t>ヒツヨウ</t>
    </rPh>
    <rPh sb="103" eb="104">
      <t>ワズ</t>
    </rPh>
    <rPh sb="106" eb="108">
      <t>シタマワ</t>
    </rPh>
    <rPh sb="114" eb="116">
      <t>コンゴ</t>
    </rPh>
    <rPh sb="117" eb="119">
      <t>ザイセイ</t>
    </rPh>
    <rPh sb="119" eb="121">
      <t>ジョウキョウ</t>
    </rPh>
    <rPh sb="122" eb="124">
      <t>コウリョ</t>
    </rPh>
    <rPh sb="129" eb="131">
      <t>フッコウ</t>
    </rPh>
    <rPh sb="131" eb="133">
      <t>ジギョウ</t>
    </rPh>
    <rPh sb="134" eb="135">
      <t>アワ</t>
    </rPh>
    <rPh sb="137" eb="140">
      <t>ケイカクテキ</t>
    </rPh>
    <rPh sb="141" eb="143">
      <t>コウシン</t>
    </rPh>
    <phoneticPr fontId="4"/>
  </si>
  <si>
    <t xml:space="preserve">　今後は、当町の復興事業、耐用年数を経過した老朽管や施設の更新による建設改良費の増加が見込まれることから、経営状況の悪化が懸念されます。
　将来にわたり安定した経営を維持していくために、アセットマネジメント計画を策定し、財政状況を考慮しながら、合理的かつ計画的な施設・管路の更新に取り組んでいきます。
</t>
    <rPh sb="1" eb="3">
      <t>コンゴ</t>
    </rPh>
    <rPh sb="5" eb="7">
      <t>トウチョウ</t>
    </rPh>
    <rPh sb="8" eb="10">
      <t>フッコウ</t>
    </rPh>
    <rPh sb="10" eb="12">
      <t>ジギョウ</t>
    </rPh>
    <rPh sb="13" eb="15">
      <t>タイヨウ</t>
    </rPh>
    <rPh sb="15" eb="17">
      <t>ネンスウ</t>
    </rPh>
    <rPh sb="18" eb="20">
      <t>ケイカ</t>
    </rPh>
    <rPh sb="22" eb="24">
      <t>ロウキュウ</t>
    </rPh>
    <rPh sb="24" eb="25">
      <t>カン</t>
    </rPh>
    <rPh sb="26" eb="28">
      <t>シセツ</t>
    </rPh>
    <rPh sb="29" eb="31">
      <t>コウシン</t>
    </rPh>
    <rPh sb="40" eb="42">
      <t>ゾウカ</t>
    </rPh>
    <rPh sb="43" eb="45">
      <t>ミコ</t>
    </rPh>
    <rPh sb="53" eb="55">
      <t>ケイエイ</t>
    </rPh>
    <rPh sb="55" eb="57">
      <t>ジョウキョウ</t>
    </rPh>
    <rPh sb="58" eb="60">
      <t>アッカ</t>
    </rPh>
    <rPh sb="61" eb="63">
      <t>ケネン</t>
    </rPh>
    <rPh sb="70" eb="72">
      <t>ショウライ</t>
    </rPh>
    <rPh sb="76" eb="78">
      <t>アンテイ</t>
    </rPh>
    <rPh sb="80" eb="82">
      <t>ケイエイ</t>
    </rPh>
    <rPh sb="83" eb="85">
      <t>イジ</t>
    </rPh>
    <rPh sb="103" eb="105">
      <t>ケイカク</t>
    </rPh>
    <rPh sb="106" eb="108">
      <t>サクテイ</t>
    </rPh>
    <rPh sb="122" eb="125">
      <t>ゴウリテキ</t>
    </rPh>
    <rPh sb="127" eb="130">
      <t>ケイカクテキ</t>
    </rPh>
    <rPh sb="131" eb="133">
      <t>シセツ</t>
    </rPh>
    <rPh sb="134" eb="136">
      <t>カンロ</t>
    </rPh>
    <rPh sb="137" eb="139">
      <t>コウシン</t>
    </rPh>
    <rPh sb="140" eb="141">
      <t>ト</t>
    </rPh>
    <rPh sb="142" eb="143">
      <t>ク</t>
    </rPh>
    <phoneticPr fontId="4"/>
  </si>
  <si>
    <t xml:space="preserve">①②経常収支比率は100%を超えており、累積欠損金比率もないことから、現時点では健全な経営水準であるといえます。
③流動比率は、類似団体平均値と比較すると僅かではあるが上回っており、短期的な支払能力は十分備わっています。
④企業債残高対給水収益比率は、減少傾向にありますが、全国平均及び類似団体平均値を大きく上回っています。引続き起債を抑制することにより改善する必要があります。
⑤料金回収率は100%を下回っており、給水に係る費用が給水収益以外の収入で賄われていることを示しています。
⑥給水原価は、全国平均及び類似団体平均値より安価な状況が継続してます。
⑦施設利用率は、全国平均及び類似団体平均値より下回った状況にあるため、効率的な施設整備を検討していきます。
⑧有収率は、全国平均及び類似団体平均値より高い数値となっています。今後も計画的な老朽管の更新や漏水対策に取り組んでいきます。
</t>
    <rPh sb="2" eb="4">
      <t>ケイジョウ</t>
    </rPh>
    <rPh sb="4" eb="6">
      <t>シュウシ</t>
    </rPh>
    <rPh sb="6" eb="8">
      <t>ヒリツ</t>
    </rPh>
    <rPh sb="14" eb="15">
      <t>コ</t>
    </rPh>
    <rPh sb="20" eb="22">
      <t>ルイセキ</t>
    </rPh>
    <rPh sb="22" eb="24">
      <t>ケッソン</t>
    </rPh>
    <rPh sb="24" eb="25">
      <t>キン</t>
    </rPh>
    <rPh sb="25" eb="27">
      <t>ヒリツ</t>
    </rPh>
    <rPh sb="35" eb="38">
      <t>ゲンジテン</t>
    </rPh>
    <rPh sb="40" eb="42">
      <t>ケンゼン</t>
    </rPh>
    <rPh sb="43" eb="45">
      <t>ケイエイ</t>
    </rPh>
    <rPh sb="45" eb="47">
      <t>スイジュン</t>
    </rPh>
    <rPh sb="58" eb="60">
      <t>リュウドウ</t>
    </rPh>
    <rPh sb="60" eb="62">
      <t>ヒリツ</t>
    </rPh>
    <rPh sb="64" eb="66">
      <t>ルイジ</t>
    </rPh>
    <rPh sb="66" eb="68">
      <t>ダンタイ</t>
    </rPh>
    <rPh sb="68" eb="71">
      <t>ヘイキンチ</t>
    </rPh>
    <rPh sb="72" eb="74">
      <t>ヒカク</t>
    </rPh>
    <rPh sb="77" eb="78">
      <t>ワズ</t>
    </rPh>
    <rPh sb="84" eb="86">
      <t>ウワマワ</t>
    </rPh>
    <rPh sb="91" eb="93">
      <t>ジュウブン</t>
    </rPh>
    <rPh sb="93" eb="94">
      <t>ソナ</t>
    </rPh>
    <rPh sb="103" eb="105">
      <t>キギョウ</t>
    </rPh>
    <rPh sb="105" eb="106">
      <t>サイ</t>
    </rPh>
    <rPh sb="111" eb="113">
      <t>シュウエキ</t>
    </rPh>
    <rPh sb="113" eb="115">
      <t>ヒリツ</t>
    </rPh>
    <rPh sb="126" eb="128">
      <t>ゲンショウ</t>
    </rPh>
    <rPh sb="128" eb="130">
      <t>ケイコウ</t>
    </rPh>
    <rPh sb="137" eb="139">
      <t>ゼンコク</t>
    </rPh>
    <rPh sb="139" eb="141">
      <t>ヘイキン</t>
    </rPh>
    <rPh sb="141" eb="142">
      <t>オヨ</t>
    </rPh>
    <rPh sb="147" eb="150">
      <t>ヘイキンチ</t>
    </rPh>
    <rPh sb="156" eb="157">
      <t>ネン</t>
    </rPh>
    <rPh sb="158" eb="159">
      <t>ガツ</t>
    </rPh>
    <rPh sb="162" eb="164">
      <t>ヒキツヅ</t>
    </rPh>
    <rPh sb="165" eb="167">
      <t>キサイ</t>
    </rPh>
    <rPh sb="168" eb="170">
      <t>ヨクセイ</t>
    </rPh>
    <rPh sb="177" eb="179">
      <t>カイゼン</t>
    </rPh>
    <rPh sb="181" eb="183">
      <t>ヒツヨウ</t>
    </rPh>
    <rPh sb="191" eb="193">
      <t>シタマワ</t>
    </rPh>
    <rPh sb="246" eb="248">
      <t>アンカ</t>
    </rPh>
    <rPh sb="273" eb="275">
      <t>シセツ</t>
    </rPh>
    <rPh sb="303" eb="305">
      <t>シタマワ</t>
    </rPh>
    <rPh sb="307" eb="309">
      <t>ジョウキョウ</t>
    </rPh>
    <rPh sb="315" eb="316">
      <t>モト</t>
    </rPh>
    <rPh sb="336" eb="337">
      <t>タカ</t>
    </rPh>
    <rPh sb="358" eb="360">
      <t>コンゴ</t>
    </rPh>
    <rPh sb="361" eb="364">
      <t>ケイカクテキ</t>
    </rPh>
    <rPh sb="365" eb="367">
      <t>ロウキュウ</t>
    </rPh>
    <rPh sb="367" eb="368">
      <t>カン</t>
    </rPh>
    <rPh sb="369" eb="371">
      <t>コウシン</t>
    </rPh>
    <rPh sb="372" eb="374">
      <t>ロウスイ</t>
    </rPh>
    <rPh sb="374" eb="376">
      <t>タイサク</t>
    </rPh>
    <rPh sb="377" eb="378">
      <t>ト</t>
    </rPh>
    <rPh sb="379" eb="38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</si>
</sst>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2.4300000000000002</c:v>
                </c:pt>
                <c:pt idx="2">
                  <c:v>3.11</c:v>
                </c:pt>
                <c:pt idx="3">
                  <c:v>0.47</c:v>
                </c:pt>
                <c:pt idx="4">
                  <c:v>0.46</c:v>
                </c:pt>
              </c:numCache>
            </c:numRef>
          </c:val>
          <c:extLst>
            <c:ext xmlns:c16="http://schemas.microsoft.com/office/drawing/2014/chart" uri="{C3380CC4-5D6E-409C-BE32-E72D297353CC}">
              <c16:uniqueId val="{00000000-BC17-4A08-8FA9-042276ADD30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BC17-4A08-8FA9-042276ADD30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82.6</c:v>
                </c:pt>
                <c:pt idx="1">
                  <c:v>95.77</c:v>
                </c:pt>
                <c:pt idx="2">
                  <c:v>97.34</c:v>
                </c:pt>
                <c:pt idx="3">
                  <c:v>99.59</c:v>
                </c:pt>
                <c:pt idx="4">
                  <c:v>102.56</c:v>
                </c:pt>
              </c:numCache>
            </c:numRef>
          </c:val>
          <c:extLst>
            <c:ext xmlns:c16="http://schemas.microsoft.com/office/drawing/2014/chart" uri="{C3380CC4-5D6E-409C-BE32-E72D297353CC}">
              <c16:uniqueId val="{00000000-5014-4915-B74F-3A6BFBF69E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5014-4915-B74F-3A6BFBF69E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51.01</c:v>
                </c:pt>
                <c:pt idx="1">
                  <c:v>48.92</c:v>
                </c:pt>
                <c:pt idx="2">
                  <c:v>47.72</c:v>
                </c:pt>
                <c:pt idx="3">
                  <c:v>47.93</c:v>
                </c:pt>
                <c:pt idx="4">
                  <c:v>49.31</c:v>
                </c:pt>
              </c:numCache>
            </c:numRef>
          </c:val>
          <c:extLst>
            <c:ext xmlns:c16="http://schemas.microsoft.com/office/drawing/2014/chart" uri="{C3380CC4-5D6E-409C-BE32-E72D297353CC}">
              <c16:uniqueId val="{00000000-1304-4D18-8B95-C428646FD9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1304-4D18-8B95-C428646FD9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0.21</c:v>
                </c:pt>
                <c:pt idx="2">
                  <c:v>0.16</c:v>
                </c:pt>
                <c:pt idx="3">
                  <c:v>25.84</c:v>
                </c:pt>
                <c:pt idx="4">
                  <c:v>27.29</c:v>
                </c:pt>
              </c:numCache>
            </c:numRef>
          </c:val>
          <c:extLst>
            <c:ext xmlns:c16="http://schemas.microsoft.com/office/drawing/2014/chart" uri="{C3380CC4-5D6E-409C-BE32-E72D297353CC}">
              <c16:uniqueId val="{00000000-55AC-4F98-B76E-74A0CD5E06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5AC-4F98-B76E-74A0CD5E06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70.25</c:v>
                </c:pt>
                <c:pt idx="1">
                  <c:v>2.2200000000000002</c:v>
                </c:pt>
                <c:pt idx="2">
                  <c:v>5.5</c:v>
                </c:pt>
                <c:pt idx="3" formatCode="#,##0.00;&quot;△&quot;#,##0.00">
                  <c:v>0</c:v>
                </c:pt>
                <c:pt idx="4" formatCode="#,##0.00;&quot;△&quot;#,##0.00">
                  <c:v>0</c:v>
                </c:pt>
              </c:numCache>
            </c:numRef>
          </c:val>
          <c:extLst>
            <c:ext xmlns:c16="http://schemas.microsoft.com/office/drawing/2014/chart" uri="{C3380CC4-5D6E-409C-BE32-E72D297353CC}">
              <c16:uniqueId val="{00000000-EF9F-4345-B604-B1CC0969E4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EF9F-4345-B604-B1CC0969E4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418.3</c:v>
                </c:pt>
                <c:pt idx="1">
                  <c:v>430.23</c:v>
                </c:pt>
                <c:pt idx="2">
                  <c:v>293.58</c:v>
                </c:pt>
                <c:pt idx="3">
                  <c:v>349.44</c:v>
                </c:pt>
                <c:pt idx="4">
                  <c:v>332.33</c:v>
                </c:pt>
              </c:numCache>
            </c:numRef>
          </c:val>
          <c:extLst>
            <c:ext xmlns:c16="http://schemas.microsoft.com/office/drawing/2014/chart" uri="{C3380CC4-5D6E-409C-BE32-E72D297353CC}">
              <c16:uniqueId val="{00000000-981E-4E72-84C9-280DF7EED9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981E-4E72-84C9-280DF7EED9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881.04</c:v>
                </c:pt>
                <c:pt idx="1">
                  <c:v>734.81</c:v>
                </c:pt>
                <c:pt idx="2">
                  <c:v>698.15</c:v>
                </c:pt>
                <c:pt idx="3">
                  <c:v>683.14</c:v>
                </c:pt>
                <c:pt idx="4">
                  <c:v>619.39</c:v>
                </c:pt>
              </c:numCache>
            </c:numRef>
          </c:val>
          <c:extLst>
            <c:ext xmlns:c16="http://schemas.microsoft.com/office/drawing/2014/chart" uri="{C3380CC4-5D6E-409C-BE32-E72D297353CC}">
              <c16:uniqueId val="{00000000-9CC2-4A21-9E6B-FBFB24592A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CC2-4A21-9E6B-FBFB24592A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69.73</c:v>
                </c:pt>
                <c:pt idx="1">
                  <c:v>86.63</c:v>
                </c:pt>
                <c:pt idx="2">
                  <c:v>89.12</c:v>
                </c:pt>
                <c:pt idx="3">
                  <c:v>91.71</c:v>
                </c:pt>
                <c:pt idx="4">
                  <c:v>93.12</c:v>
                </c:pt>
              </c:numCache>
            </c:numRef>
          </c:val>
          <c:extLst>
            <c:ext xmlns:c16="http://schemas.microsoft.com/office/drawing/2014/chart" uri="{C3380CC4-5D6E-409C-BE32-E72D297353CC}">
              <c16:uniqueId val="{00000000-2F32-4BC8-A3E6-D69BD6C8D3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F32-4BC8-A3E6-D69BD6C8D3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180.06</c:v>
                </c:pt>
                <c:pt idx="1">
                  <c:v>146.75</c:v>
                </c:pt>
                <c:pt idx="2">
                  <c:v>146.44999999999999</c:v>
                </c:pt>
                <c:pt idx="3">
                  <c:v>142.41</c:v>
                </c:pt>
                <c:pt idx="4">
                  <c:v>144.66999999999999</c:v>
                </c:pt>
              </c:numCache>
            </c:numRef>
          </c:val>
          <c:extLst>
            <c:ext xmlns:c16="http://schemas.microsoft.com/office/drawing/2014/chart" uri="{C3380CC4-5D6E-409C-BE32-E72D297353CC}">
              <c16:uniqueId val="{00000000-BF38-4072-9671-DFE9E9D748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BF38-4072-9671-DFE9E9D748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47.1</c:v>
                </c:pt>
                <c:pt idx="1">
                  <c:v>48.2</c:v>
                </c:pt>
                <c:pt idx="2">
                  <c:v>47.07</c:v>
                </c:pt>
                <c:pt idx="3">
                  <c:v>45.79</c:v>
                </c:pt>
                <c:pt idx="4">
                  <c:v>47.66</c:v>
                </c:pt>
              </c:numCache>
            </c:numRef>
          </c:val>
          <c:extLst>
            <c:ext xmlns:c16="http://schemas.microsoft.com/office/drawing/2014/chart" uri="{C3380CC4-5D6E-409C-BE32-E72D297353CC}">
              <c16:uniqueId val="{00000000-26C3-41CC-8D1B-5B01E8589F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26C3-41CC-8D1B-5B01E8589F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70.959999999999994</c:v>
                </c:pt>
                <c:pt idx="1">
                  <c:v>85</c:v>
                </c:pt>
                <c:pt idx="2">
                  <c:v>87.77</c:v>
                </c:pt>
                <c:pt idx="3">
                  <c:v>92.56</c:v>
                </c:pt>
                <c:pt idx="4">
                  <c:v>91.57</c:v>
                </c:pt>
              </c:numCache>
            </c:numRef>
          </c:val>
          <c:extLst>
            <c:ext xmlns:c16="http://schemas.microsoft.com/office/drawing/2014/chart" uri="{C3380CC4-5D6E-409C-BE32-E72D297353CC}">
              <c16:uniqueId val="{00000000-A814-4BE5-9CB7-70692CA787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A814-4BE5-9CB7-70692CA787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0"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益城町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33357</v>
      </c>
      <c r="AM8" s="61"/>
      <c r="AN8" s="61"/>
      <c r="AO8" s="61"/>
      <c r="AP8" s="61"/>
      <c r="AQ8" s="61"/>
      <c r="AR8" s="61"/>
      <c r="AS8" s="61"/>
      <c r="AT8" s="52">
        <f>データ!$S$6</f>
        <v>65.680000000000007</v>
      </c>
      <c r="AU8" s="53"/>
      <c r="AV8" s="53"/>
      <c r="AW8" s="53"/>
      <c r="AX8" s="53"/>
      <c r="AY8" s="53"/>
      <c r="AZ8" s="53"/>
      <c r="BA8" s="53"/>
      <c r="BB8" s="54">
        <f>データ!$T$6</f>
        <v>507.87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54.72</v>
      </c>
      <c r="J10" s="53"/>
      <c r="K10" s="53"/>
      <c r="L10" s="53"/>
      <c r="M10" s="53"/>
      <c r="N10" s="53"/>
      <c r="O10" s="64"/>
      <c r="P10" s="54">
        <f>データ!$P$6</f>
        <v>96.33</v>
      </c>
      <c r="Q10" s="54"/>
      <c r="R10" s="54"/>
      <c r="S10" s="54"/>
      <c r="T10" s="54"/>
      <c r="U10" s="54"/>
      <c r="V10" s="54"/>
      <c r="W10" s="61">
        <f>データ!$Q$6</f>
        <v>2780</v>
      </c>
      <c r="X10" s="61"/>
      <c r="Y10" s="61"/>
      <c r="Z10" s="61"/>
      <c r="AA10" s="61"/>
      <c r="AB10" s="61"/>
      <c r="AC10" s="61"/>
      <c r="AD10" s="2"/>
      <c r="AE10" s="2"/>
      <c r="AF10" s="2"/>
      <c r="AG10" s="2"/>
      <c r="AH10" s="4"/>
      <c r="AI10" s="4"/>
      <c r="AJ10" s="4"/>
      <c r="AK10" s="4"/>
      <c r="AL10" s="61">
        <f>データ!$U$6</f>
        <v>32103</v>
      </c>
      <c r="AM10" s="61"/>
      <c r="AN10" s="61"/>
      <c r="AO10" s="61"/>
      <c r="AP10" s="61"/>
      <c r="AQ10" s="61"/>
      <c r="AR10" s="61"/>
      <c r="AS10" s="61"/>
      <c r="AT10" s="52">
        <f>データ!$V$6</f>
        <v>20.53</v>
      </c>
      <c r="AU10" s="53"/>
      <c r="AV10" s="53"/>
      <c r="AW10" s="53"/>
      <c r="AX10" s="53"/>
      <c r="AY10" s="53"/>
      <c r="AZ10" s="53"/>
      <c r="BA10" s="53"/>
      <c r="BB10" s="54">
        <f>データ!$W$6</f>
        <v>1563.71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NXJePXe4oUaNnttxrqUWSWpY2XFZ8yrXhpxP1+slXkn9ePwRDAjCvpNkaFHuYeIodRBRx3ZmWmI1yrk5bjOfw==" saltValue="ZRtLDSeiTIWaJztffhH/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434434</v>
      </c>
      <c r="D6" s="34">
        <f t="shared" si="3"/>
        <v>46</v>
      </c>
      <c r="E6" s="34">
        <f t="shared" si="3"/>
        <v>1</v>
      </c>
      <c r="F6" s="34">
        <f t="shared" si="3"/>
        <v>0</v>
      </c>
      <c r="G6" s="34">
        <f t="shared" si="3"/>
        <v>1</v>
      </c>
      <c r="H6" s="34" t="str">
        <f t="shared" si="3"/>
        <v>熊本県　益城町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54.72</v>
      </c>
      <c r="P6" s="35">
        <f t="shared" si="3"/>
        <v>96.33</v>
      </c>
      <c r="Q6" s="35">
        <f t="shared" si="3"/>
        <v>2780</v>
      </c>
      <c r="R6" s="35">
        <f t="shared" si="3"/>
        <v>33357</v>
      </c>
      <c r="S6" s="35">
        <f t="shared" si="3"/>
        <v>65.680000000000007</v>
      </c>
      <c r="T6" s="35">
        <f t="shared" si="3"/>
        <v>507.87</v>
      </c>
      <c r="U6" s="35">
        <f t="shared" si="3"/>
        <v>32103</v>
      </c>
      <c r="V6" s="35">
        <f t="shared" si="3"/>
        <v>20.53</v>
      </c>
      <c r="W6" s="35">
        <f t="shared" si="3"/>
        <v>1563.71</v>
      </c>
      <c r="X6" s="36">
        <f>IF(X7="",NA(),X7)</f>
        <v>82.6</v>
      </c>
      <c r="Y6" s="36">
        <f t="shared" ref="Y6:AG6" si="4">IF(Y7="",NA(),Y7)</f>
        <v>95.77</v>
      </c>
      <c r="Z6" s="36">
        <f t="shared" si="4"/>
        <v>97.34</v>
      </c>
      <c r="AA6" s="36">
        <f t="shared" si="4"/>
        <v>99.59</v>
      </c>
      <c r="AB6" s="36">
        <f t="shared" si="4"/>
        <v>102.56</v>
      </c>
      <c r="AC6" s="36">
        <f t="shared" si="4"/>
        <v>110.95</v>
      </c>
      <c r="AD6" s="36">
        <f t="shared" si="4"/>
        <v>110.68</v>
      </c>
      <c r="AE6" s="36">
        <f t="shared" si="4"/>
        <v>110.66</v>
      </c>
      <c r="AF6" s="36">
        <f t="shared" si="4"/>
        <v>109.01</v>
      </c>
      <c r="AG6" s="36">
        <f t="shared" si="4"/>
        <v>108.83</v>
      </c>
      <c r="AH6" s="35" t="str">
        <f>IF(AH7="","",IF(AH7="-","【-】","【"&amp;SUBSTITUTE(TEXT(AH7,"#,##0.00"),"-","△")&amp;"】"))</f>
        <v>【110.27】</v>
      </c>
      <c r="AI6" s="36">
        <f>IF(AI7="",NA(),AI7)</f>
        <v>70.25</v>
      </c>
      <c r="AJ6" s="36">
        <f t="shared" ref="AJ6:AR6" si="5">IF(AJ7="",NA(),AJ7)</f>
        <v>2.2200000000000002</v>
      </c>
      <c r="AK6" s="36">
        <f t="shared" si="5"/>
        <v>5.5</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418.3</v>
      </c>
      <c r="AU6" s="36">
        <f t="shared" ref="AU6:BC6" si="6">IF(AU7="",NA(),AU7)</f>
        <v>430.23</v>
      </c>
      <c r="AV6" s="36">
        <f t="shared" si="6"/>
        <v>293.58</v>
      </c>
      <c r="AW6" s="36">
        <f t="shared" si="6"/>
        <v>349.44</v>
      </c>
      <c r="AX6" s="36">
        <f t="shared" si="6"/>
        <v>332.33</v>
      </c>
      <c r="AY6" s="36">
        <f t="shared" si="6"/>
        <v>377.63</v>
      </c>
      <c r="AZ6" s="36">
        <f t="shared" si="6"/>
        <v>357.34</v>
      </c>
      <c r="BA6" s="36">
        <f t="shared" si="6"/>
        <v>366.03</v>
      </c>
      <c r="BB6" s="36">
        <f t="shared" si="6"/>
        <v>365.18</v>
      </c>
      <c r="BC6" s="36">
        <f t="shared" si="6"/>
        <v>327.77</v>
      </c>
      <c r="BD6" s="35" t="str">
        <f>IF(BD7="","",IF(BD7="-","【-】","【"&amp;SUBSTITUTE(TEXT(BD7,"#,##0.00"),"-","△")&amp;"】"))</f>
        <v>【260.31】</v>
      </c>
      <c r="BE6" s="36">
        <f>IF(BE7="",NA(),BE7)</f>
        <v>881.04</v>
      </c>
      <c r="BF6" s="36">
        <f t="shared" ref="BF6:BN6" si="7">IF(BF7="",NA(),BF7)</f>
        <v>734.81</v>
      </c>
      <c r="BG6" s="36">
        <f t="shared" si="7"/>
        <v>698.15</v>
      </c>
      <c r="BH6" s="36">
        <f t="shared" si="7"/>
        <v>683.14</v>
      </c>
      <c r="BI6" s="36">
        <f t="shared" si="7"/>
        <v>619.39</v>
      </c>
      <c r="BJ6" s="36">
        <f t="shared" si="7"/>
        <v>364.71</v>
      </c>
      <c r="BK6" s="36">
        <f t="shared" si="7"/>
        <v>373.69</v>
      </c>
      <c r="BL6" s="36">
        <f t="shared" si="7"/>
        <v>370.12</v>
      </c>
      <c r="BM6" s="36">
        <f t="shared" si="7"/>
        <v>371.65</v>
      </c>
      <c r="BN6" s="36">
        <f t="shared" si="7"/>
        <v>397.1</v>
      </c>
      <c r="BO6" s="35" t="str">
        <f>IF(BO7="","",IF(BO7="-","【-】","【"&amp;SUBSTITUTE(TEXT(BO7,"#,##0.00"),"-","△")&amp;"】"))</f>
        <v>【275.67】</v>
      </c>
      <c r="BP6" s="36">
        <f>IF(BP7="",NA(),BP7)</f>
        <v>69.73</v>
      </c>
      <c r="BQ6" s="36">
        <f t="shared" ref="BQ6:BY6" si="8">IF(BQ7="",NA(),BQ7)</f>
        <v>86.63</v>
      </c>
      <c r="BR6" s="36">
        <f t="shared" si="8"/>
        <v>89.12</v>
      </c>
      <c r="BS6" s="36">
        <f t="shared" si="8"/>
        <v>91.71</v>
      </c>
      <c r="BT6" s="36">
        <f t="shared" si="8"/>
        <v>93.12</v>
      </c>
      <c r="BU6" s="36">
        <f t="shared" si="8"/>
        <v>100.65</v>
      </c>
      <c r="BV6" s="36">
        <f t="shared" si="8"/>
        <v>99.87</v>
      </c>
      <c r="BW6" s="36">
        <f t="shared" si="8"/>
        <v>100.42</v>
      </c>
      <c r="BX6" s="36">
        <f t="shared" si="8"/>
        <v>98.77</v>
      </c>
      <c r="BY6" s="36">
        <f t="shared" si="8"/>
        <v>95.79</v>
      </c>
      <c r="BZ6" s="35" t="str">
        <f>IF(BZ7="","",IF(BZ7="-","【-】","【"&amp;SUBSTITUTE(TEXT(BZ7,"#,##0.00"),"-","△")&amp;"】"))</f>
        <v>【100.05】</v>
      </c>
      <c r="CA6" s="36">
        <f>IF(CA7="",NA(),CA7)</f>
        <v>180.06</v>
      </c>
      <c r="CB6" s="36">
        <f t="shared" ref="CB6:CJ6" si="9">IF(CB7="",NA(),CB7)</f>
        <v>146.75</v>
      </c>
      <c r="CC6" s="36">
        <f t="shared" si="9"/>
        <v>146.44999999999999</v>
      </c>
      <c r="CD6" s="36">
        <f t="shared" si="9"/>
        <v>142.41</v>
      </c>
      <c r="CE6" s="36">
        <f t="shared" si="9"/>
        <v>144.66999999999999</v>
      </c>
      <c r="CF6" s="36">
        <f t="shared" si="9"/>
        <v>170.19</v>
      </c>
      <c r="CG6" s="36">
        <f t="shared" si="9"/>
        <v>171.81</v>
      </c>
      <c r="CH6" s="36">
        <f t="shared" si="9"/>
        <v>171.67</v>
      </c>
      <c r="CI6" s="36">
        <f t="shared" si="9"/>
        <v>173.67</v>
      </c>
      <c r="CJ6" s="36">
        <f t="shared" si="9"/>
        <v>171.13</v>
      </c>
      <c r="CK6" s="35" t="str">
        <f>IF(CK7="","",IF(CK7="-","【-】","【"&amp;SUBSTITUTE(TEXT(CK7,"#,##0.00"),"-","△")&amp;"】"))</f>
        <v>【166.40】</v>
      </c>
      <c r="CL6" s="36">
        <f>IF(CL7="",NA(),CL7)</f>
        <v>47.1</v>
      </c>
      <c r="CM6" s="36">
        <f t="shared" ref="CM6:CU6" si="10">IF(CM7="",NA(),CM7)</f>
        <v>48.2</v>
      </c>
      <c r="CN6" s="36">
        <f t="shared" si="10"/>
        <v>47.07</v>
      </c>
      <c r="CO6" s="36">
        <f t="shared" si="10"/>
        <v>45.79</v>
      </c>
      <c r="CP6" s="36">
        <f t="shared" si="10"/>
        <v>47.66</v>
      </c>
      <c r="CQ6" s="36">
        <f t="shared" si="10"/>
        <v>59.01</v>
      </c>
      <c r="CR6" s="36">
        <f t="shared" si="10"/>
        <v>60.03</v>
      </c>
      <c r="CS6" s="36">
        <f t="shared" si="10"/>
        <v>59.74</v>
      </c>
      <c r="CT6" s="36">
        <f t="shared" si="10"/>
        <v>59.67</v>
      </c>
      <c r="CU6" s="36">
        <f t="shared" si="10"/>
        <v>60.12</v>
      </c>
      <c r="CV6" s="35" t="str">
        <f>IF(CV7="","",IF(CV7="-","【-】","【"&amp;SUBSTITUTE(TEXT(CV7,"#,##0.00"),"-","△")&amp;"】"))</f>
        <v>【60.69】</v>
      </c>
      <c r="CW6" s="36">
        <f>IF(CW7="",NA(),CW7)</f>
        <v>70.959999999999994</v>
      </c>
      <c r="CX6" s="36">
        <f t="shared" ref="CX6:DF6" si="11">IF(CX7="",NA(),CX7)</f>
        <v>85</v>
      </c>
      <c r="CY6" s="36">
        <f t="shared" si="11"/>
        <v>87.77</v>
      </c>
      <c r="CZ6" s="36">
        <f t="shared" si="11"/>
        <v>92.56</v>
      </c>
      <c r="DA6" s="36">
        <f t="shared" si="11"/>
        <v>91.57</v>
      </c>
      <c r="DB6" s="36">
        <f t="shared" si="11"/>
        <v>85.37</v>
      </c>
      <c r="DC6" s="36">
        <f t="shared" si="11"/>
        <v>84.81</v>
      </c>
      <c r="DD6" s="36">
        <f t="shared" si="11"/>
        <v>84.8</v>
      </c>
      <c r="DE6" s="36">
        <f t="shared" si="11"/>
        <v>84.6</v>
      </c>
      <c r="DF6" s="36">
        <f t="shared" si="11"/>
        <v>84.24</v>
      </c>
      <c r="DG6" s="35" t="str">
        <f>IF(DG7="","",IF(DG7="-","【-】","【"&amp;SUBSTITUTE(TEXT(DG7,"#,##0.00"),"-","△")&amp;"】"))</f>
        <v>【89.82】</v>
      </c>
      <c r="DH6" s="36">
        <f>IF(DH7="",NA(),DH7)</f>
        <v>51.01</v>
      </c>
      <c r="DI6" s="36">
        <f t="shared" ref="DI6:DQ6" si="12">IF(DI7="",NA(),DI7)</f>
        <v>48.92</v>
      </c>
      <c r="DJ6" s="36">
        <f t="shared" si="12"/>
        <v>47.72</v>
      </c>
      <c r="DK6" s="36">
        <f t="shared" si="12"/>
        <v>47.93</v>
      </c>
      <c r="DL6" s="36">
        <f t="shared" si="12"/>
        <v>49.31</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6">
        <f t="shared" ref="DT6:EB6" si="13">IF(DT7="",NA(),DT7)</f>
        <v>0.21</v>
      </c>
      <c r="DU6" s="36">
        <f t="shared" si="13"/>
        <v>0.16</v>
      </c>
      <c r="DV6" s="36">
        <f t="shared" si="13"/>
        <v>25.84</v>
      </c>
      <c r="DW6" s="36">
        <f t="shared" si="13"/>
        <v>27.29</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6">
        <f t="shared" ref="EE6:EM6" si="14">IF(EE7="",NA(),EE7)</f>
        <v>2.4300000000000002</v>
      </c>
      <c r="EF6" s="36">
        <f t="shared" si="14"/>
        <v>3.11</v>
      </c>
      <c r="EG6" s="36">
        <f t="shared" si="14"/>
        <v>0.47</v>
      </c>
      <c r="EH6" s="36">
        <f t="shared" si="14"/>
        <v>0.46</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434434</v>
      </c>
      <c r="D7" s="38">
        <v>46</v>
      </c>
      <c r="E7" s="38">
        <v>1</v>
      </c>
      <c r="F7" s="38">
        <v>0</v>
      </c>
      <c r="G7" s="38">
        <v>1</v>
      </c>
      <c r="H7" s="38" t="s">
        <v>93</v>
      </c>
      <c r="I7" s="38" t="s">
        <v>94</v>
      </c>
      <c r="J7" s="38" t="s">
        <v>95</v>
      </c>
      <c r="K7" s="38" t="s">
        <v>96</v>
      </c>
      <c r="L7" s="38" t="s">
        <v>97</v>
      </c>
      <c r="M7" s="38" t="s">
        <v>98</v>
      </c>
      <c r="N7" s="39" t="s">
        <v>99</v>
      </c>
      <c r="O7" s="39">
        <v>54.72</v>
      </c>
      <c r="P7" s="39">
        <v>96.33</v>
      </c>
      <c r="Q7" s="39">
        <v>2780</v>
      </c>
      <c r="R7" s="39">
        <v>33357</v>
      </c>
      <c r="S7" s="39">
        <v>65.680000000000007</v>
      </c>
      <c r="T7" s="39">
        <v>507.87</v>
      </c>
      <c r="U7" s="39">
        <v>32103</v>
      </c>
      <c r="V7" s="39">
        <v>20.53</v>
      </c>
      <c r="W7" s="39">
        <v>1563.71</v>
      </c>
      <c r="X7" s="39">
        <v>82.6</v>
      </c>
      <c r="Y7" s="39">
        <v>95.77</v>
      </c>
      <c r="Z7" s="39">
        <v>97.34</v>
      </c>
      <c r="AA7" s="39">
        <v>99.59</v>
      </c>
      <c r="AB7" s="39">
        <v>102.56</v>
      </c>
      <c r="AC7" s="39">
        <v>110.95</v>
      </c>
      <c r="AD7" s="39">
        <v>110.68</v>
      </c>
      <c r="AE7" s="39">
        <v>110.66</v>
      </c>
      <c r="AF7" s="39">
        <v>109.01</v>
      </c>
      <c r="AG7" s="39">
        <v>108.83</v>
      </c>
      <c r="AH7" s="39">
        <v>110.27</v>
      </c>
      <c r="AI7" s="39">
        <v>70.25</v>
      </c>
      <c r="AJ7" s="39">
        <v>2.2200000000000002</v>
      </c>
      <c r="AK7" s="39">
        <v>5.5</v>
      </c>
      <c r="AL7" s="39">
        <v>0</v>
      </c>
      <c r="AM7" s="39">
        <v>0</v>
      </c>
      <c r="AN7" s="39">
        <v>3.91</v>
      </c>
      <c r="AO7" s="39">
        <v>3.56</v>
      </c>
      <c r="AP7" s="39">
        <v>2.74</v>
      </c>
      <c r="AQ7" s="39">
        <v>3.7</v>
      </c>
      <c r="AR7" s="39">
        <v>4.34</v>
      </c>
      <c r="AS7" s="39">
        <v>1.1499999999999999</v>
      </c>
      <c r="AT7" s="39">
        <v>418.3</v>
      </c>
      <c r="AU7" s="39">
        <v>430.23</v>
      </c>
      <c r="AV7" s="39">
        <v>293.58</v>
      </c>
      <c r="AW7" s="39">
        <v>349.44</v>
      </c>
      <c r="AX7" s="39">
        <v>332.33</v>
      </c>
      <c r="AY7" s="39">
        <v>377.63</v>
      </c>
      <c r="AZ7" s="39">
        <v>357.34</v>
      </c>
      <c r="BA7" s="39">
        <v>366.03</v>
      </c>
      <c r="BB7" s="39">
        <v>365.18</v>
      </c>
      <c r="BC7" s="39">
        <v>327.77</v>
      </c>
      <c r="BD7" s="39">
        <v>260.31</v>
      </c>
      <c r="BE7" s="39">
        <v>881.04</v>
      </c>
      <c r="BF7" s="39">
        <v>734.81</v>
      </c>
      <c r="BG7" s="39">
        <v>698.15</v>
      </c>
      <c r="BH7" s="39">
        <v>683.14</v>
      </c>
      <c r="BI7" s="39">
        <v>619.39</v>
      </c>
      <c r="BJ7" s="39">
        <v>364.71</v>
      </c>
      <c r="BK7" s="39">
        <v>373.69</v>
      </c>
      <c r="BL7" s="39">
        <v>370.12</v>
      </c>
      <c r="BM7" s="39">
        <v>371.65</v>
      </c>
      <c r="BN7" s="39">
        <v>397.1</v>
      </c>
      <c r="BO7" s="39">
        <v>275.67</v>
      </c>
      <c r="BP7" s="39">
        <v>69.73</v>
      </c>
      <c r="BQ7" s="39">
        <v>86.63</v>
      </c>
      <c r="BR7" s="39">
        <v>89.12</v>
      </c>
      <c r="BS7" s="39">
        <v>91.71</v>
      </c>
      <c r="BT7" s="39">
        <v>93.12</v>
      </c>
      <c r="BU7" s="39">
        <v>100.65</v>
      </c>
      <c r="BV7" s="39">
        <v>99.87</v>
      </c>
      <c r="BW7" s="39">
        <v>100.42</v>
      </c>
      <c r="BX7" s="39">
        <v>98.77</v>
      </c>
      <c r="BY7" s="39">
        <v>95.79</v>
      </c>
      <c r="BZ7" s="39">
        <v>100.05</v>
      </c>
      <c r="CA7" s="39">
        <v>180.06</v>
      </c>
      <c r="CB7" s="39">
        <v>146.75</v>
      </c>
      <c r="CC7" s="39">
        <v>146.44999999999999</v>
      </c>
      <c r="CD7" s="39">
        <v>142.41</v>
      </c>
      <c r="CE7" s="39">
        <v>144.66999999999999</v>
      </c>
      <c r="CF7" s="39">
        <v>170.19</v>
      </c>
      <c r="CG7" s="39">
        <v>171.81</v>
      </c>
      <c r="CH7" s="39">
        <v>171.67</v>
      </c>
      <c r="CI7" s="39">
        <v>173.67</v>
      </c>
      <c r="CJ7" s="39">
        <v>171.13</v>
      </c>
      <c r="CK7" s="39">
        <v>166.4</v>
      </c>
      <c r="CL7" s="39">
        <v>47.1</v>
      </c>
      <c r="CM7" s="39">
        <v>48.2</v>
      </c>
      <c r="CN7" s="39">
        <v>47.07</v>
      </c>
      <c r="CO7" s="39">
        <v>45.79</v>
      </c>
      <c r="CP7" s="39">
        <v>47.66</v>
      </c>
      <c r="CQ7" s="39">
        <v>59.01</v>
      </c>
      <c r="CR7" s="39">
        <v>60.03</v>
      </c>
      <c r="CS7" s="39">
        <v>59.74</v>
      </c>
      <c r="CT7" s="39">
        <v>59.67</v>
      </c>
      <c r="CU7" s="39">
        <v>60.12</v>
      </c>
      <c r="CV7" s="39">
        <v>60.69</v>
      </c>
      <c r="CW7" s="39">
        <v>70.959999999999994</v>
      </c>
      <c r="CX7" s="39">
        <v>85</v>
      </c>
      <c r="CY7" s="39">
        <v>87.77</v>
      </c>
      <c r="CZ7" s="39">
        <v>92.56</v>
      </c>
      <c r="DA7" s="39">
        <v>91.57</v>
      </c>
      <c r="DB7" s="39">
        <v>85.37</v>
      </c>
      <c r="DC7" s="39">
        <v>84.81</v>
      </c>
      <c r="DD7" s="39">
        <v>84.8</v>
      </c>
      <c r="DE7" s="39">
        <v>84.6</v>
      </c>
      <c r="DF7" s="39">
        <v>84.24</v>
      </c>
      <c r="DG7" s="39">
        <v>89.82</v>
      </c>
      <c r="DH7" s="39">
        <v>51.01</v>
      </c>
      <c r="DI7" s="39">
        <v>48.92</v>
      </c>
      <c r="DJ7" s="39">
        <v>47.72</v>
      </c>
      <c r="DK7" s="39">
        <v>47.93</v>
      </c>
      <c r="DL7" s="39">
        <v>49.31</v>
      </c>
      <c r="DM7" s="39">
        <v>46.9</v>
      </c>
      <c r="DN7" s="39">
        <v>47.28</v>
      </c>
      <c r="DO7" s="39">
        <v>47.66</v>
      </c>
      <c r="DP7" s="39">
        <v>48.17</v>
      </c>
      <c r="DQ7" s="39">
        <v>48.83</v>
      </c>
      <c r="DR7" s="39">
        <v>50.19</v>
      </c>
      <c r="DS7" s="39">
        <v>0</v>
      </c>
      <c r="DT7" s="39">
        <v>0.21</v>
      </c>
      <c r="DU7" s="39">
        <v>0.16</v>
      </c>
      <c r="DV7" s="39">
        <v>25.84</v>
      </c>
      <c r="DW7" s="39">
        <v>27.29</v>
      </c>
      <c r="DX7" s="39">
        <v>12.03</v>
      </c>
      <c r="DY7" s="39">
        <v>12.19</v>
      </c>
      <c r="DZ7" s="39">
        <v>15.1</v>
      </c>
      <c r="EA7" s="39">
        <v>17.12</v>
      </c>
      <c r="EB7" s="39">
        <v>18.18</v>
      </c>
      <c r="EC7" s="39">
        <v>20.63</v>
      </c>
      <c r="ED7" s="39">
        <v>0</v>
      </c>
      <c r="EE7" s="39">
        <v>2.4300000000000002</v>
      </c>
      <c r="EF7" s="39">
        <v>3.11</v>
      </c>
      <c r="EG7" s="39">
        <v>0.47</v>
      </c>
      <c r="EH7" s="39">
        <v>0.46</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智久</cp:lastModifiedBy>
  <cp:lastPrinted>2022-01-23T04:07:14Z</cp:lastPrinted>
  <dcterms:created xsi:type="dcterms:W3CDTF">2021-12-03T06:58:43Z</dcterms:created>
  <dcterms:modified xsi:type="dcterms:W3CDTF">2022-02-10T01:59:52Z</dcterms:modified>
  <cp:category/>
</cp:coreProperties>
</file>