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10.1.1.14\10703_水道課\データ\0620_各種調査・照会・通知等_水道\040_財政課関係調査\0040_経営比較分析調査\R03調査(R2決算経営比較分析表)\02_提出\"/>
    </mc:Choice>
  </mc:AlternateContent>
  <xr:revisionPtr revIDLastSave="0" documentId="13_ncr:1_{B0AB1E9A-C24D-4B24-9FD2-9EA9E98A1D78}" xr6:coauthVersionLast="47" xr6:coauthVersionMax="47" xr10:uidLastSave="{00000000-0000-0000-0000-000000000000}"/>
  <workbookProtection workbookAlgorithmName="SHA-512" workbookHashValue="CmdThqzTojEQnoUHV9xV/tWegzceKg8IKScC+bvFifXSP48Z3ajqiimk8H/DZSdrE2UuXznpNGJNUFlfHTfvvg==" workbookSaltValue="zghuf2p42rsQi0YrFzr2SQ==" workbookSpinCount="100000" lockStructure="1"/>
  <bookViews>
    <workbookView xWindow="-120" yWindow="-120" windowWidth="20730" windowHeight="1116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J85" i="4"/>
  <c r="I85" i="4"/>
  <c r="H85" i="4"/>
  <c r="G85" i="4"/>
  <c r="F85" i="4"/>
  <c r="E85" i="4"/>
  <c r="BB10" i="4"/>
  <c r="AT10" i="4"/>
  <c r="AL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<sst xmlns="http://schemas.openxmlformats.org/spreadsheetml/2006/main" count="228" uniqueCount="115">
  <si>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</si>
  <si>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</si>
  <si>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</si>
  <si>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</si>
  <si>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</si>
  <si>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</si>
  <si>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</si>
  <si>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</si>
  <si>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</si>
  <si>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</si>
  <si>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</si>
  <si>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</si>
  <si>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</si>
  <si>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</si>
  <si>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</si>
  <si>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</si>
  <si>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</si>
  <si>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</si>
  <si>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</si>
  <si>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</si>
  <si>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</si>
  <si>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</si>
  <si>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</si>
  <si>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</si>
  <si>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</si>
  <si>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</si>
  <si>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</si>
  <si>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</si>
  <si>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</si>
  <si>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</si>
  <si>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</si>
  <si>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</si>
  <si>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</si>
  <si>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</si>
  <si>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</si>
  <si>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</si>
  <si>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</si>
  <si>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</si>
  <si>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</si>
  <si>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</si>
  <si>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</si>
  <si>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</si>
  <si>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</si>
  <si>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</si>
  <si>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</si>
  <si>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</si>
  <si>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</si>
  <si>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</si>
  <si>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</si>
  <si>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</si>
  <si>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</si>
  <si>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</si>
  <si>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</si>
  <si>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</si>
  <si>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</si>
  <si>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</si>
  <si>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</si>
  <si>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</si>
  <si>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</si>
  <si>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</si>
  <si>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</si>
  <si>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</si>
  <si>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</si>
  <si>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</si>
  <si>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</si>
  <si>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</si>
  <si>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</si>
  <si>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</si>
  <si>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</si>
  <si>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</si>
  <si>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</si>
  <si>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</si>
  <si>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</si>
  <si>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</si>
  <si>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</si>
  <si>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</si>
  <si>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</si>
  <si>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</si>
  <si>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</si>
  <si>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</si>
  <si>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</si>
  <si>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</si>
  <si>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</si>
  <si>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</si>
  <si>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</si>
  <si>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</si>
  <si>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</si>
  <si>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</si>
  <si>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</si>
  <si>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</si>
  <si>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</si>
  <si>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</si>
  <si>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</si>
  <si>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合志市</t>
  </si>
  <si>
    <t>法適用</t>
  </si>
  <si>
    <t>水道事業</t>
  </si>
  <si>
    <t>末端給水事業</t>
  </si>
  <si>
    <t>A4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</si>
  <si>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</si>
  <si>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</si>
  <si>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</si>
  <si>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</si>
  <si>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</si>
  <si>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</si>
  <si>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</si>
  <si>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</si>
  <si>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</si>
  <si>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</si>
  <si>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</si>
  <si>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</si>
  <si>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</si>
  <si>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</si>
  <si>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①有形固定資産減価償却率：順次更新を行っており、近年では類似団体平均値を下回っています。
②管路経年化率：法定耐用年数を経過した管路はありません。
③管路更新率：類似団体平均値を上回っていますが、今後も計画的に更新を行っていく必要があります。</t>
  </si>
  <si>
    <t>　近年は概ね安定した経営状態にあると考えられます。全体的に現在の数値を維持していくとともに、さらなる高い水準を目指していかなければならないと思われます。有収率については、類似団体よりも低い水準にあるため、まずは同様の水準を目指します。
　また、令和元年度に策定した経営戦略をもとに、経営基盤の強化、老朽化に伴う施設の更新等の実施に向けて取り組んでいきます。</t>
  </si>
  <si>
    <t>①経常収支比率：100％以上を維持し、類似団体と比較しても高い水準にあり、良好な経営状態と考えられます。
②累積欠損金比率：累積欠損金は発生しておりません。
③流動比率：類似団体平均値を上回り、短期的な支払能力は備わっていると考えられます。
④企業債残高対給水収益比率：平成30年度以降企業債の借入を行っていないため、減少傾向にあると考えられます。
⑤料金回収率：100％を上回っており、給水に係る費用を給水収益で十分で賄えていると考えられます。
⑥給水原価：類似団体と比較しても低い水準であり、動力費等の経常費用の減少に伴い、昨年度より数値が減少しています。
⑦施設利用率：類似団体平均値を上回っており、有効に施設利用ができていると考えられます。
⑧有収率：類似団体より低い水準のため、継続して漏水修繕等に取り組み改善していく必要があります。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</si>
</sst>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;&quot;△&quot;#,##0"/>
    <numFmt numFmtId="165" formatCode="#,##0.00;&quot;△&quot;#,##0.00"/>
    <numFmt numFmtId="166" formatCode="#,##0.00;&quot;△&quot;#,##0.00;&quot;-&quot;"/>
    <numFmt numFmtId="167" formatCode="#,##0.00;&quot;△ &quot;#,##0.00"/>
    <numFmt numFmtId="168" formatCode="&quot;H&quot;yy"/>
    <numFmt numFmtId="169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65" fontId="0" fillId="4" borderId="5" xfId="1" applyNumberFormat="1" applyFont="1" applyFill="1" applyBorder="1" applyAlignment="1">
      <alignment vertical="center" shrinkToFit="1"/>
    </xf>
    <xf numFmtId="166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65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67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68" fontId="0" fillId="0" borderId="5" xfId="0" applyNumberFormat="1" applyBorder="1">
      <alignment vertical="center"/>
    </xf>
    <xf numFmtId="16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65" fontId="5" fillId="0" borderId="2" xfId="0" applyNumberFormat="1" applyFont="1" applyBorder="1" applyAlignment="1" applyProtection="1">
      <alignment horizontal="center" vertical="center" shrinkToFit="1"/>
      <protection hidden="1"/>
    </xf>
    <xf numFmtId="165" fontId="5" fillId="0" borderId="3" xfId="0" applyNumberFormat="1" applyFont="1" applyBorder="1" applyAlignment="1" applyProtection="1">
      <alignment horizontal="center" vertical="center" shrinkToFit="1"/>
      <protection hidden="1"/>
    </xf>
    <xf numFmtId="165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64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65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0.75</c:v>
                </c:pt>
                <c:pt idx="1">
                  <c:v>1.1000000000000001</c:v>
                </c:pt>
                <c:pt idx="2">
                  <c:v>0.8</c:v>
                </c:pt>
                <c:pt idx="3">
                  <c:v>0.83</c:v>
                </c:pt>
                <c:pt idx="4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36-4D4F-AD45-D0A165DDE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0.75</c:v>
                </c:pt>
                <c:pt idx="2">
                  <c:v>0.63</c:v>
                </c:pt>
                <c:pt idx="3">
                  <c:v>0.63</c:v>
                </c:pt>
                <c:pt idx="4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36-4D4F-AD45-D0A165DDE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64.540000000000006</c:v>
                </c:pt>
                <c:pt idx="1">
                  <c:v>65.25</c:v>
                </c:pt>
                <c:pt idx="2">
                  <c:v>74.64</c:v>
                </c:pt>
                <c:pt idx="3">
                  <c:v>75.650000000000006</c:v>
                </c:pt>
                <c:pt idx="4">
                  <c:v>78.569999999999993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5A-467F-8C7E-D5DC0CB47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59.11</c:v>
                </c:pt>
                <c:pt idx="1">
                  <c:v>59.74</c:v>
                </c:pt>
                <c:pt idx="2">
                  <c:v>59.46</c:v>
                </c:pt>
                <c:pt idx="3">
                  <c:v>59.51</c:v>
                </c:pt>
                <c:pt idx="4">
                  <c:v>59.91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5A-467F-8C7E-D5DC0CB47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84.55</c:v>
                </c:pt>
                <c:pt idx="1">
                  <c:v>84.83</c:v>
                </c:pt>
                <c:pt idx="2">
                  <c:v>84.9</c:v>
                </c:pt>
                <c:pt idx="3">
                  <c:v>83.43</c:v>
                </c:pt>
                <c:pt idx="4">
                  <c:v>83.46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1-407A-AA75-9BCAEB4F3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87.91</c:v>
                </c:pt>
                <c:pt idx="1">
                  <c:v>87.28</c:v>
                </c:pt>
                <c:pt idx="2">
                  <c:v>87.41</c:v>
                </c:pt>
                <c:pt idx="3">
                  <c:v>87.08</c:v>
                </c:pt>
                <c:pt idx="4">
                  <c:v>87.26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11-407A-AA75-9BCAEB4F3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136.37</c:v>
                </c:pt>
                <c:pt idx="1">
                  <c:v>136.30000000000001</c:v>
                </c:pt>
                <c:pt idx="2">
                  <c:v>135.97999999999999</c:v>
                </c:pt>
                <c:pt idx="3">
                  <c:v>121.81</c:v>
                </c:pt>
                <c:pt idx="4">
                  <c:v>129.52000000000001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29-41AD-98C3-A50D5189E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113.16</c:v>
                </c:pt>
                <c:pt idx="1">
                  <c:v>112.15</c:v>
                </c:pt>
                <c:pt idx="2">
                  <c:v>111.44</c:v>
                </c:pt>
                <c:pt idx="3">
                  <c:v>111.17</c:v>
                </c:pt>
                <c:pt idx="4">
                  <c:v>110.91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29-41AD-98C3-A50D5189E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47.62</c:v>
                </c:pt>
                <c:pt idx="1">
                  <c:v>45.33</c:v>
                </c:pt>
                <c:pt idx="2">
                  <c:v>42.99</c:v>
                </c:pt>
                <c:pt idx="3">
                  <c:v>44.33</c:v>
                </c:pt>
                <c:pt idx="4">
                  <c:v>45.47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3D-426A-9A3A-C0B99C9F0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46.88</c:v>
                </c:pt>
                <c:pt idx="1">
                  <c:v>46.94</c:v>
                </c:pt>
                <c:pt idx="2">
                  <c:v>47.62</c:v>
                </c:pt>
                <c:pt idx="3">
                  <c:v>48.55</c:v>
                </c:pt>
                <c:pt idx="4">
                  <c:v>49.2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3D-426A-9A3A-C0B99C9F0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E5-4077-9E5A-5850F8A86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13.39</c:v>
                </c:pt>
                <c:pt idx="1">
                  <c:v>14.48</c:v>
                </c:pt>
                <c:pt idx="2">
                  <c:v>16.27</c:v>
                </c:pt>
                <c:pt idx="3">
                  <c:v>17.11</c:v>
                </c:pt>
                <c:pt idx="4">
                  <c:v>18.329999999999998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E5-4077-9E5A-5850F8A86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3B-4BA2-AFFB-73B49D5B5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0.68</c:v>
                </c:pt>
                <c:pt idx="1">
                  <c:v>1</c:v>
                </c:pt>
                <c:pt idx="2">
                  <c:v>1.03</c:v>
                </c:pt>
                <c:pt idx="3">
                  <c:v>0.78</c:v>
                </c:pt>
                <c:pt idx="4">
                  <c:v>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3B-4BA2-AFFB-73B49D5B5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944.19</c:v>
                </c:pt>
                <c:pt idx="1">
                  <c:v>940.85</c:v>
                </c:pt>
                <c:pt idx="2">
                  <c:v>279.14999999999998</c:v>
                </c:pt>
                <c:pt idx="3">
                  <c:v>654.47</c:v>
                </c:pt>
                <c:pt idx="4">
                  <c:v>873.92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D-41A2-960C-CD2E0D581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357.82</c:v>
                </c:pt>
                <c:pt idx="1">
                  <c:v>355.5</c:v>
                </c:pt>
                <c:pt idx="2">
                  <c:v>349.83</c:v>
                </c:pt>
                <c:pt idx="3">
                  <c:v>360.86</c:v>
                </c:pt>
                <c:pt idx="4">
                  <c:v>350.79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AD-41A2-960C-CD2E0D581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347.98</c:v>
                </c:pt>
                <c:pt idx="1">
                  <c:v>423.38</c:v>
                </c:pt>
                <c:pt idx="2">
                  <c:v>447.22</c:v>
                </c:pt>
                <c:pt idx="3">
                  <c:v>430.01</c:v>
                </c:pt>
                <c:pt idx="4">
                  <c:v>420.7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80-4420-B68F-58E85367B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307.45999999999998</c:v>
                </c:pt>
                <c:pt idx="1">
                  <c:v>312.58</c:v>
                </c:pt>
                <c:pt idx="2">
                  <c:v>314.87</c:v>
                </c:pt>
                <c:pt idx="3">
                  <c:v>309.27999999999997</c:v>
                </c:pt>
                <c:pt idx="4">
                  <c:v>322.92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80-4420-B68F-58E85367B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129.24</c:v>
                </c:pt>
                <c:pt idx="1">
                  <c:v>130.52000000000001</c:v>
                </c:pt>
                <c:pt idx="2">
                  <c:v>130.63</c:v>
                </c:pt>
                <c:pt idx="3">
                  <c:v>115.81</c:v>
                </c:pt>
                <c:pt idx="4">
                  <c:v>114.92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69-4D02-8AAA-37550C845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106.01</c:v>
                </c:pt>
                <c:pt idx="1">
                  <c:v>104.57</c:v>
                </c:pt>
                <c:pt idx="2">
                  <c:v>103.54</c:v>
                </c:pt>
                <c:pt idx="3">
                  <c:v>103.32</c:v>
                </c:pt>
                <c:pt idx="4">
                  <c:v>100.85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69-4D02-8AAA-37550C845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96.05</c:v>
                </c:pt>
                <c:pt idx="1">
                  <c:v>95.85</c:v>
                </c:pt>
                <c:pt idx="2">
                  <c:v>95.87</c:v>
                </c:pt>
                <c:pt idx="3">
                  <c:v>108.21</c:v>
                </c:pt>
                <c:pt idx="4">
                  <c:v>102.53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F0-45C0-8A4F-8D934DFF7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162.24</c:v>
                </c:pt>
                <c:pt idx="1">
                  <c:v>165.47</c:v>
                </c:pt>
                <c:pt idx="2">
                  <c:v>167.46</c:v>
                </c:pt>
                <c:pt idx="3">
                  <c:v>168.56</c:v>
                </c:pt>
                <c:pt idx="4">
                  <c:v>167.1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F0-45C0-8A4F-8D934DFF7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en-US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A16" zoomScaleNormal="100" workbookViewId="0">
      <selection activeCell="BL16" sqref="BL16:BZ44"/>
    </sheetView>
  </sheetViews>
  <sheetFormatPr defaultColWidth="2.5703125" defaultRowHeight="13.5" x14ac:dyDescent="0.15"/>
  <cols>
    <col min="1" max="1" width="2.5703125" customWidth="1"/>
    <col min="2" max="62" width="3.7109375" customWidth="1"/>
    <col min="64" max="78" width="3.140625" customWidth="1"/>
    <col min="79" max="79" width="4.42578125" bestFit="1" customWidth="1"/>
    <col min="81" max="82" width="4.4257812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熊本県　合志市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A4</v>
      </c>
      <c r="X8" s="60"/>
      <c r="Y8" s="60"/>
      <c r="Z8" s="60"/>
      <c r="AA8" s="60"/>
      <c r="AB8" s="60"/>
      <c r="AC8" s="60"/>
      <c r="AD8" s="60" t="str">
        <f>データ!$M$6</f>
        <v>自治体職員</v>
      </c>
      <c r="AE8" s="60"/>
      <c r="AF8" s="60"/>
      <c r="AG8" s="60"/>
      <c r="AH8" s="60"/>
      <c r="AI8" s="60"/>
      <c r="AJ8" s="60"/>
      <c r="AK8" s="4"/>
      <c r="AL8" s="61">
        <f>データ!$R$6</f>
        <v>63033</v>
      </c>
      <c r="AM8" s="61"/>
      <c r="AN8" s="61"/>
      <c r="AO8" s="61"/>
      <c r="AP8" s="61"/>
      <c r="AQ8" s="61"/>
      <c r="AR8" s="61"/>
      <c r="AS8" s="61"/>
      <c r="AT8" s="52">
        <f>データ!$S$6</f>
        <v>53.19</v>
      </c>
      <c r="AU8" s="53"/>
      <c r="AV8" s="53"/>
      <c r="AW8" s="53"/>
      <c r="AX8" s="53"/>
      <c r="AY8" s="53"/>
      <c r="AZ8" s="53"/>
      <c r="BA8" s="53"/>
      <c r="BB8" s="54">
        <f>データ!$T$6</f>
        <v>1185.05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69.7</v>
      </c>
      <c r="J10" s="53"/>
      <c r="K10" s="53"/>
      <c r="L10" s="53"/>
      <c r="M10" s="53"/>
      <c r="N10" s="53"/>
      <c r="O10" s="64"/>
      <c r="P10" s="54">
        <f>データ!$P$6</f>
        <v>98.96</v>
      </c>
      <c r="Q10" s="54"/>
      <c r="R10" s="54"/>
      <c r="S10" s="54"/>
      <c r="T10" s="54"/>
      <c r="U10" s="54"/>
      <c r="V10" s="54"/>
      <c r="W10" s="61">
        <f>データ!$Q$6</f>
        <v>2460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62534</v>
      </c>
      <c r="AM10" s="61"/>
      <c r="AN10" s="61"/>
      <c r="AO10" s="61"/>
      <c r="AP10" s="61"/>
      <c r="AQ10" s="61"/>
      <c r="AR10" s="61"/>
      <c r="AS10" s="61"/>
      <c r="AT10" s="52">
        <f>データ!$V$6</f>
        <v>38.729999999999997</v>
      </c>
      <c r="AU10" s="53"/>
      <c r="AV10" s="53"/>
      <c r="AW10" s="53"/>
      <c r="AX10" s="53"/>
      <c r="AY10" s="53"/>
      <c r="AZ10" s="53"/>
      <c r="BA10" s="53"/>
      <c r="BB10" s="54">
        <f>データ!$W$6</f>
        <v>1614.61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114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112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113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tCJp6/tulAfjgqEgkWsHCQwP6gEHpKQv4FterAMbdGtv7oHbq8ZAiX/zdL1LfKC3BDxrJkxr19DKcOu/epXUpQ==" saltValue="p4nEwNtbt/xpUaTD1UOTXA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5546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432164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熊本県　合志市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A4</v>
      </c>
      <c r="M6" s="34" t="str">
        <f t="shared" si="3"/>
        <v>自治体職員</v>
      </c>
      <c r="N6" s="35" t="str">
        <f t="shared" si="3"/>
        <v>-</v>
      </c>
      <c r="O6" s="35">
        <f t="shared" si="3"/>
        <v>69.7</v>
      </c>
      <c r="P6" s="35">
        <f t="shared" si="3"/>
        <v>98.96</v>
      </c>
      <c r="Q6" s="35">
        <f t="shared" si="3"/>
        <v>2460</v>
      </c>
      <c r="R6" s="35">
        <f t="shared" si="3"/>
        <v>63033</v>
      </c>
      <c r="S6" s="35">
        <f t="shared" si="3"/>
        <v>53.19</v>
      </c>
      <c r="T6" s="35">
        <f t="shared" si="3"/>
        <v>1185.05</v>
      </c>
      <c r="U6" s="35">
        <f t="shared" si="3"/>
        <v>62534</v>
      </c>
      <c r="V6" s="35">
        <f t="shared" si="3"/>
        <v>38.729999999999997</v>
      </c>
      <c r="W6" s="35">
        <f t="shared" si="3"/>
        <v>1614.61</v>
      </c>
      <c r="X6" s="36">
        <f>IF(X7="",NA(),X7)</f>
        <v>136.37</v>
      </c>
      <c r="Y6" s="36">
        <f t="shared" ref="Y6:AG6" si="4">IF(Y7="",NA(),Y7)</f>
        <v>136.30000000000001</v>
      </c>
      <c r="Z6" s="36">
        <f t="shared" si="4"/>
        <v>135.97999999999999</v>
      </c>
      <c r="AA6" s="36">
        <f t="shared" si="4"/>
        <v>121.81</v>
      </c>
      <c r="AB6" s="36">
        <f t="shared" si="4"/>
        <v>129.52000000000001</v>
      </c>
      <c r="AC6" s="36">
        <f t="shared" si="4"/>
        <v>113.16</v>
      </c>
      <c r="AD6" s="36">
        <f t="shared" si="4"/>
        <v>112.15</v>
      </c>
      <c r="AE6" s="36">
        <f t="shared" si="4"/>
        <v>111.44</v>
      </c>
      <c r="AF6" s="36">
        <f t="shared" si="4"/>
        <v>111.17</v>
      </c>
      <c r="AG6" s="36">
        <f t="shared" si="4"/>
        <v>110.91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0.68</v>
      </c>
      <c r="AO6" s="36">
        <f t="shared" si="5"/>
        <v>1</v>
      </c>
      <c r="AP6" s="36">
        <f t="shared" si="5"/>
        <v>1.03</v>
      </c>
      <c r="AQ6" s="36">
        <f t="shared" si="5"/>
        <v>0.78</v>
      </c>
      <c r="AR6" s="36">
        <f t="shared" si="5"/>
        <v>0.92</v>
      </c>
      <c r="AS6" s="35" t="str">
        <f>IF(AS7="","",IF(AS7="-","【-】","【"&amp;SUBSTITUTE(TEXT(AS7,"#,##0.00"),"-","△")&amp;"】"))</f>
        <v>【1.15】</v>
      </c>
      <c r="AT6" s="36">
        <f>IF(AT7="",NA(),AT7)</f>
        <v>944.19</v>
      </c>
      <c r="AU6" s="36">
        <f t="shared" ref="AU6:BC6" si="6">IF(AU7="",NA(),AU7)</f>
        <v>940.85</v>
      </c>
      <c r="AV6" s="36">
        <f t="shared" si="6"/>
        <v>279.14999999999998</v>
      </c>
      <c r="AW6" s="36">
        <f t="shared" si="6"/>
        <v>654.47</v>
      </c>
      <c r="AX6" s="36">
        <f t="shared" si="6"/>
        <v>873.92</v>
      </c>
      <c r="AY6" s="36">
        <f t="shared" si="6"/>
        <v>357.82</v>
      </c>
      <c r="AZ6" s="36">
        <f t="shared" si="6"/>
        <v>355.5</v>
      </c>
      <c r="BA6" s="36">
        <f t="shared" si="6"/>
        <v>349.83</v>
      </c>
      <c r="BB6" s="36">
        <f t="shared" si="6"/>
        <v>360.86</v>
      </c>
      <c r="BC6" s="36">
        <f t="shared" si="6"/>
        <v>350.79</v>
      </c>
      <c r="BD6" s="35" t="str">
        <f>IF(BD7="","",IF(BD7="-","【-】","【"&amp;SUBSTITUTE(TEXT(BD7,"#,##0.00"),"-","△")&amp;"】"))</f>
        <v>【260.31】</v>
      </c>
      <c r="BE6" s="36">
        <f>IF(BE7="",NA(),BE7)</f>
        <v>347.98</v>
      </c>
      <c r="BF6" s="36">
        <f t="shared" ref="BF6:BN6" si="7">IF(BF7="",NA(),BF7)</f>
        <v>423.38</v>
      </c>
      <c r="BG6" s="36">
        <f t="shared" si="7"/>
        <v>447.22</v>
      </c>
      <c r="BH6" s="36">
        <f t="shared" si="7"/>
        <v>430.01</v>
      </c>
      <c r="BI6" s="36">
        <f t="shared" si="7"/>
        <v>420.7</v>
      </c>
      <c r="BJ6" s="36">
        <f t="shared" si="7"/>
        <v>307.45999999999998</v>
      </c>
      <c r="BK6" s="36">
        <f t="shared" si="7"/>
        <v>312.58</v>
      </c>
      <c r="BL6" s="36">
        <f t="shared" si="7"/>
        <v>314.87</v>
      </c>
      <c r="BM6" s="36">
        <f t="shared" si="7"/>
        <v>309.27999999999997</v>
      </c>
      <c r="BN6" s="36">
        <f t="shared" si="7"/>
        <v>322.92</v>
      </c>
      <c r="BO6" s="35" t="str">
        <f>IF(BO7="","",IF(BO7="-","【-】","【"&amp;SUBSTITUTE(TEXT(BO7,"#,##0.00"),"-","△")&amp;"】"))</f>
        <v>【275.67】</v>
      </c>
      <c r="BP6" s="36">
        <f>IF(BP7="",NA(),BP7)</f>
        <v>129.24</v>
      </c>
      <c r="BQ6" s="36">
        <f t="shared" ref="BQ6:BY6" si="8">IF(BQ7="",NA(),BQ7)</f>
        <v>130.52000000000001</v>
      </c>
      <c r="BR6" s="36">
        <f t="shared" si="8"/>
        <v>130.63</v>
      </c>
      <c r="BS6" s="36">
        <f t="shared" si="8"/>
        <v>115.81</v>
      </c>
      <c r="BT6" s="36">
        <f t="shared" si="8"/>
        <v>114.92</v>
      </c>
      <c r="BU6" s="36">
        <f t="shared" si="8"/>
        <v>106.01</v>
      </c>
      <c r="BV6" s="36">
        <f t="shared" si="8"/>
        <v>104.57</v>
      </c>
      <c r="BW6" s="36">
        <f t="shared" si="8"/>
        <v>103.54</v>
      </c>
      <c r="BX6" s="36">
        <f t="shared" si="8"/>
        <v>103.32</v>
      </c>
      <c r="BY6" s="36">
        <f t="shared" si="8"/>
        <v>100.85</v>
      </c>
      <c r="BZ6" s="35" t="str">
        <f>IF(BZ7="","",IF(BZ7="-","【-】","【"&amp;SUBSTITUTE(TEXT(BZ7,"#,##0.00"),"-","△")&amp;"】"))</f>
        <v>【100.05】</v>
      </c>
      <c r="CA6" s="36">
        <f>IF(CA7="",NA(),CA7)</f>
        <v>96.05</v>
      </c>
      <c r="CB6" s="36">
        <f t="shared" ref="CB6:CJ6" si="9">IF(CB7="",NA(),CB7)</f>
        <v>95.85</v>
      </c>
      <c r="CC6" s="36">
        <f t="shared" si="9"/>
        <v>95.87</v>
      </c>
      <c r="CD6" s="36">
        <f t="shared" si="9"/>
        <v>108.21</v>
      </c>
      <c r="CE6" s="36">
        <f t="shared" si="9"/>
        <v>102.53</v>
      </c>
      <c r="CF6" s="36">
        <f t="shared" si="9"/>
        <v>162.24</v>
      </c>
      <c r="CG6" s="36">
        <f t="shared" si="9"/>
        <v>165.47</v>
      </c>
      <c r="CH6" s="36">
        <f t="shared" si="9"/>
        <v>167.46</v>
      </c>
      <c r="CI6" s="36">
        <f t="shared" si="9"/>
        <v>168.56</v>
      </c>
      <c r="CJ6" s="36">
        <f t="shared" si="9"/>
        <v>167.1</v>
      </c>
      <c r="CK6" s="35" t="str">
        <f>IF(CK7="","",IF(CK7="-","【-】","【"&amp;SUBSTITUTE(TEXT(CK7,"#,##0.00"),"-","△")&amp;"】"))</f>
        <v>【166.40】</v>
      </c>
      <c r="CL6" s="36">
        <f>IF(CL7="",NA(),CL7)</f>
        <v>64.540000000000006</v>
      </c>
      <c r="CM6" s="36">
        <f t="shared" ref="CM6:CU6" si="10">IF(CM7="",NA(),CM7)</f>
        <v>65.25</v>
      </c>
      <c r="CN6" s="36">
        <f t="shared" si="10"/>
        <v>74.64</v>
      </c>
      <c r="CO6" s="36">
        <f t="shared" si="10"/>
        <v>75.650000000000006</v>
      </c>
      <c r="CP6" s="36">
        <f t="shared" si="10"/>
        <v>78.569999999999993</v>
      </c>
      <c r="CQ6" s="36">
        <f t="shared" si="10"/>
        <v>59.11</v>
      </c>
      <c r="CR6" s="36">
        <f t="shared" si="10"/>
        <v>59.74</v>
      </c>
      <c r="CS6" s="36">
        <f t="shared" si="10"/>
        <v>59.46</v>
      </c>
      <c r="CT6" s="36">
        <f t="shared" si="10"/>
        <v>59.51</v>
      </c>
      <c r="CU6" s="36">
        <f t="shared" si="10"/>
        <v>59.91</v>
      </c>
      <c r="CV6" s="35" t="str">
        <f>IF(CV7="","",IF(CV7="-","【-】","【"&amp;SUBSTITUTE(TEXT(CV7,"#,##0.00"),"-","△")&amp;"】"))</f>
        <v>【60.69】</v>
      </c>
      <c r="CW6" s="36">
        <f>IF(CW7="",NA(),CW7)</f>
        <v>84.55</v>
      </c>
      <c r="CX6" s="36">
        <f t="shared" ref="CX6:DF6" si="11">IF(CX7="",NA(),CX7)</f>
        <v>84.83</v>
      </c>
      <c r="CY6" s="36">
        <f t="shared" si="11"/>
        <v>84.9</v>
      </c>
      <c r="CZ6" s="36">
        <f t="shared" si="11"/>
        <v>83.43</v>
      </c>
      <c r="DA6" s="36">
        <f t="shared" si="11"/>
        <v>83.46</v>
      </c>
      <c r="DB6" s="36">
        <f t="shared" si="11"/>
        <v>87.91</v>
      </c>
      <c r="DC6" s="36">
        <f t="shared" si="11"/>
        <v>87.28</v>
      </c>
      <c r="DD6" s="36">
        <f t="shared" si="11"/>
        <v>87.41</v>
      </c>
      <c r="DE6" s="36">
        <f t="shared" si="11"/>
        <v>87.08</v>
      </c>
      <c r="DF6" s="36">
        <f t="shared" si="11"/>
        <v>87.26</v>
      </c>
      <c r="DG6" s="35" t="str">
        <f>IF(DG7="","",IF(DG7="-","【-】","【"&amp;SUBSTITUTE(TEXT(DG7,"#,##0.00"),"-","△")&amp;"】"))</f>
        <v>【89.82】</v>
      </c>
      <c r="DH6" s="36">
        <f>IF(DH7="",NA(),DH7)</f>
        <v>47.62</v>
      </c>
      <c r="DI6" s="36">
        <f t="shared" ref="DI6:DQ6" si="12">IF(DI7="",NA(),DI7)</f>
        <v>45.33</v>
      </c>
      <c r="DJ6" s="36">
        <f t="shared" si="12"/>
        <v>42.99</v>
      </c>
      <c r="DK6" s="36">
        <f t="shared" si="12"/>
        <v>44.33</v>
      </c>
      <c r="DL6" s="36">
        <f t="shared" si="12"/>
        <v>45.47</v>
      </c>
      <c r="DM6" s="36">
        <f t="shared" si="12"/>
        <v>46.88</v>
      </c>
      <c r="DN6" s="36">
        <f t="shared" si="12"/>
        <v>46.94</v>
      </c>
      <c r="DO6" s="36">
        <f t="shared" si="12"/>
        <v>47.62</v>
      </c>
      <c r="DP6" s="36">
        <f t="shared" si="12"/>
        <v>48.55</v>
      </c>
      <c r="DQ6" s="36">
        <f t="shared" si="12"/>
        <v>49.2</v>
      </c>
      <c r="DR6" s="35" t="str">
        <f>IF(DR7="","",IF(DR7="-","【-】","【"&amp;SUBSTITUTE(TEXT(DR7,"#,##0.00"),"-","△")&amp;"】"))</f>
        <v>【50.19】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13.39</v>
      </c>
      <c r="DY6" s="36">
        <f t="shared" si="13"/>
        <v>14.48</v>
      </c>
      <c r="DZ6" s="36">
        <f t="shared" si="13"/>
        <v>16.27</v>
      </c>
      <c r="EA6" s="36">
        <f t="shared" si="13"/>
        <v>17.11</v>
      </c>
      <c r="EB6" s="36">
        <f t="shared" si="13"/>
        <v>18.329999999999998</v>
      </c>
      <c r="EC6" s="35" t="str">
        <f>IF(EC7="","",IF(EC7="-","【-】","【"&amp;SUBSTITUTE(TEXT(EC7,"#,##0.00"),"-","△")&amp;"】"))</f>
        <v>【20.63】</v>
      </c>
      <c r="ED6" s="36">
        <f>IF(ED7="",NA(),ED7)</f>
        <v>0.75</v>
      </c>
      <c r="EE6" s="36">
        <f t="shared" ref="EE6:EM6" si="14">IF(EE7="",NA(),EE7)</f>
        <v>1.1000000000000001</v>
      </c>
      <c r="EF6" s="36">
        <f t="shared" si="14"/>
        <v>0.8</v>
      </c>
      <c r="EG6" s="36">
        <f t="shared" si="14"/>
        <v>0.83</v>
      </c>
      <c r="EH6" s="36">
        <f t="shared" si="14"/>
        <v>0.85</v>
      </c>
      <c r="EI6" s="36">
        <f t="shared" si="14"/>
        <v>0.71</v>
      </c>
      <c r="EJ6" s="36">
        <f t="shared" si="14"/>
        <v>0.75</v>
      </c>
      <c r="EK6" s="36">
        <f t="shared" si="14"/>
        <v>0.63</v>
      </c>
      <c r="EL6" s="36">
        <f t="shared" si="14"/>
        <v>0.63</v>
      </c>
      <c r="EM6" s="36">
        <f t="shared" si="14"/>
        <v>0.6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15">
      <c r="A7" s="29"/>
      <c r="B7" s="38">
        <v>2020</v>
      </c>
      <c r="C7" s="38">
        <v>432164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69.7</v>
      </c>
      <c r="P7" s="39">
        <v>98.96</v>
      </c>
      <c r="Q7" s="39">
        <v>2460</v>
      </c>
      <c r="R7" s="39">
        <v>63033</v>
      </c>
      <c r="S7" s="39">
        <v>53.19</v>
      </c>
      <c r="T7" s="39">
        <v>1185.05</v>
      </c>
      <c r="U7" s="39">
        <v>62534</v>
      </c>
      <c r="V7" s="39">
        <v>38.729999999999997</v>
      </c>
      <c r="W7" s="39">
        <v>1614.61</v>
      </c>
      <c r="X7" s="39">
        <v>136.37</v>
      </c>
      <c r="Y7" s="39">
        <v>136.30000000000001</v>
      </c>
      <c r="Z7" s="39">
        <v>135.97999999999999</v>
      </c>
      <c r="AA7" s="39">
        <v>121.81</v>
      </c>
      <c r="AB7" s="39">
        <v>129.52000000000001</v>
      </c>
      <c r="AC7" s="39">
        <v>113.16</v>
      </c>
      <c r="AD7" s="39">
        <v>112.15</v>
      </c>
      <c r="AE7" s="39">
        <v>111.44</v>
      </c>
      <c r="AF7" s="39">
        <v>111.17</v>
      </c>
      <c r="AG7" s="39">
        <v>110.91</v>
      </c>
      <c r="AH7" s="39">
        <v>110.27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0.68</v>
      </c>
      <c r="AO7" s="39">
        <v>1</v>
      </c>
      <c r="AP7" s="39">
        <v>1.03</v>
      </c>
      <c r="AQ7" s="39">
        <v>0.78</v>
      </c>
      <c r="AR7" s="39">
        <v>0.92</v>
      </c>
      <c r="AS7" s="39">
        <v>1.1499999999999999</v>
      </c>
      <c r="AT7" s="39">
        <v>944.19</v>
      </c>
      <c r="AU7" s="39">
        <v>940.85</v>
      </c>
      <c r="AV7" s="39">
        <v>279.14999999999998</v>
      </c>
      <c r="AW7" s="39">
        <v>654.47</v>
      </c>
      <c r="AX7" s="39">
        <v>873.92</v>
      </c>
      <c r="AY7" s="39">
        <v>357.82</v>
      </c>
      <c r="AZ7" s="39">
        <v>355.5</v>
      </c>
      <c r="BA7" s="39">
        <v>349.83</v>
      </c>
      <c r="BB7" s="39">
        <v>360.86</v>
      </c>
      <c r="BC7" s="39">
        <v>350.79</v>
      </c>
      <c r="BD7" s="39">
        <v>260.31</v>
      </c>
      <c r="BE7" s="39">
        <v>347.98</v>
      </c>
      <c r="BF7" s="39">
        <v>423.38</v>
      </c>
      <c r="BG7" s="39">
        <v>447.22</v>
      </c>
      <c r="BH7" s="39">
        <v>430.01</v>
      </c>
      <c r="BI7" s="39">
        <v>420.7</v>
      </c>
      <c r="BJ7" s="39">
        <v>307.45999999999998</v>
      </c>
      <c r="BK7" s="39">
        <v>312.58</v>
      </c>
      <c r="BL7" s="39">
        <v>314.87</v>
      </c>
      <c r="BM7" s="39">
        <v>309.27999999999997</v>
      </c>
      <c r="BN7" s="39">
        <v>322.92</v>
      </c>
      <c r="BO7" s="39">
        <v>275.67</v>
      </c>
      <c r="BP7" s="39">
        <v>129.24</v>
      </c>
      <c r="BQ7" s="39">
        <v>130.52000000000001</v>
      </c>
      <c r="BR7" s="39">
        <v>130.63</v>
      </c>
      <c r="BS7" s="39">
        <v>115.81</v>
      </c>
      <c r="BT7" s="39">
        <v>114.92</v>
      </c>
      <c r="BU7" s="39">
        <v>106.01</v>
      </c>
      <c r="BV7" s="39">
        <v>104.57</v>
      </c>
      <c r="BW7" s="39">
        <v>103.54</v>
      </c>
      <c r="BX7" s="39">
        <v>103.32</v>
      </c>
      <c r="BY7" s="39">
        <v>100.85</v>
      </c>
      <c r="BZ7" s="39">
        <v>100.05</v>
      </c>
      <c r="CA7" s="39">
        <v>96.05</v>
      </c>
      <c r="CB7" s="39">
        <v>95.85</v>
      </c>
      <c r="CC7" s="39">
        <v>95.87</v>
      </c>
      <c r="CD7" s="39">
        <v>108.21</v>
      </c>
      <c r="CE7" s="39">
        <v>102.53</v>
      </c>
      <c r="CF7" s="39">
        <v>162.24</v>
      </c>
      <c r="CG7" s="39">
        <v>165.47</v>
      </c>
      <c r="CH7" s="39">
        <v>167.46</v>
      </c>
      <c r="CI7" s="39">
        <v>168.56</v>
      </c>
      <c r="CJ7" s="39">
        <v>167.1</v>
      </c>
      <c r="CK7" s="39">
        <v>166.4</v>
      </c>
      <c r="CL7" s="39">
        <v>64.540000000000006</v>
      </c>
      <c r="CM7" s="39">
        <v>65.25</v>
      </c>
      <c r="CN7" s="39">
        <v>74.64</v>
      </c>
      <c r="CO7" s="39">
        <v>75.650000000000006</v>
      </c>
      <c r="CP7" s="39">
        <v>78.569999999999993</v>
      </c>
      <c r="CQ7" s="39">
        <v>59.11</v>
      </c>
      <c r="CR7" s="39">
        <v>59.74</v>
      </c>
      <c r="CS7" s="39">
        <v>59.46</v>
      </c>
      <c r="CT7" s="39">
        <v>59.51</v>
      </c>
      <c r="CU7" s="39">
        <v>59.91</v>
      </c>
      <c r="CV7" s="39">
        <v>60.69</v>
      </c>
      <c r="CW7" s="39">
        <v>84.55</v>
      </c>
      <c r="CX7" s="39">
        <v>84.83</v>
      </c>
      <c r="CY7" s="39">
        <v>84.9</v>
      </c>
      <c r="CZ7" s="39">
        <v>83.43</v>
      </c>
      <c r="DA7" s="39">
        <v>83.46</v>
      </c>
      <c r="DB7" s="39">
        <v>87.91</v>
      </c>
      <c r="DC7" s="39">
        <v>87.28</v>
      </c>
      <c r="DD7" s="39">
        <v>87.41</v>
      </c>
      <c r="DE7" s="39">
        <v>87.08</v>
      </c>
      <c r="DF7" s="39">
        <v>87.26</v>
      </c>
      <c r="DG7" s="39">
        <v>89.82</v>
      </c>
      <c r="DH7" s="39">
        <v>47.62</v>
      </c>
      <c r="DI7" s="39">
        <v>45.33</v>
      </c>
      <c r="DJ7" s="39">
        <v>42.99</v>
      </c>
      <c r="DK7" s="39">
        <v>44.33</v>
      </c>
      <c r="DL7" s="39">
        <v>45.47</v>
      </c>
      <c r="DM7" s="39">
        <v>46.88</v>
      </c>
      <c r="DN7" s="39">
        <v>46.94</v>
      </c>
      <c r="DO7" s="39">
        <v>47.62</v>
      </c>
      <c r="DP7" s="39">
        <v>48.55</v>
      </c>
      <c r="DQ7" s="39">
        <v>49.2</v>
      </c>
      <c r="DR7" s="39">
        <v>50.19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13.39</v>
      </c>
      <c r="DY7" s="39">
        <v>14.48</v>
      </c>
      <c r="DZ7" s="39">
        <v>16.27</v>
      </c>
      <c r="EA7" s="39">
        <v>17.11</v>
      </c>
      <c r="EB7" s="39">
        <v>18.329999999999998</v>
      </c>
      <c r="EC7" s="39">
        <v>20.63</v>
      </c>
      <c r="ED7" s="39">
        <v>0.75</v>
      </c>
      <c r="EE7" s="39">
        <v>1.1000000000000001</v>
      </c>
      <c r="EF7" s="39">
        <v>0.8</v>
      </c>
      <c r="EG7" s="39">
        <v>0.83</v>
      </c>
      <c r="EH7" s="39">
        <v>0.85</v>
      </c>
      <c r="EI7" s="39">
        <v>0.71</v>
      </c>
      <c r="EJ7" s="39">
        <v>0.75</v>
      </c>
      <c r="EK7" s="39">
        <v>0.63</v>
      </c>
      <c r="EL7" s="39">
        <v>0.63</v>
      </c>
      <c r="EM7" s="39">
        <v>0.6</v>
      </c>
      <c r="EN7" s="39">
        <v>0.69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108</v>
      </c>
      <c r="E13" t="s">
        <v>109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中原　未友紀</cp:lastModifiedBy>
  <cp:lastPrinted>2022-01-14T07:49:36Z</cp:lastPrinted>
  <dcterms:created xsi:type="dcterms:W3CDTF">2021-12-03T06:58:38Z</dcterms:created>
  <dcterms:modified xsi:type="dcterms:W3CDTF">2022-01-19T06:49:06Z</dcterms:modified>
  <cp:category/>
</cp:coreProperties>
</file>