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713\Desktop\処理するもの\02 公営企業\R3.1.6_【県市町村課】（照会）公営企業に係る経営比較分析表（令和2年度決算）の分析等について\02_市→県\"/>
    </mc:Choice>
  </mc:AlternateContent>
  <xr:revisionPtr revIDLastSave="0" documentId="13_ncr:1_{D583949F-CF6F-4F27-979E-5175A0BF1ACA}" xr6:coauthVersionLast="45" xr6:coauthVersionMax="45" xr10:uidLastSave="{00000000-0000-0000-0000-000000000000}"/>
  <workbookProtection workbookAlgorithmName="SHA-512" workbookHashValue="lAglx5xzmaycgJC84RU2qJr7amVBELBjeLK3R9dkEEVbGXyv1RUPDHxgiYXaUG8zwtuBoqAPJuKjMk3M7x6oQg==" workbookSaltValue="uDkREF8clvEHbVDxb8Ck1A==" workbookSpinCount="100000" lockStructure="1"/>
  <bookViews>
    <workbookView xWindow="-120" yWindow="-120" windowWidth="20730" windowHeight="11160" xr2:uid="{00000000-000D-0000-FFFF-FFFF00000000}"/>
  </bookViews>
  <sheets>
    <sheet name="法適用_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<sst xmlns="http://schemas.openxmlformats.org/spreadsheetml/2006/main" count="228" uniqueCount="115">
  <si>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</si>
  <si>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</si>
  <si>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</si>
  <si>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</si>
  <si>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</si>
  <si>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</si>
  <si>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</si>
  <si>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</si>
  <si>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</si>
  <si>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</si>
  <si>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</si>
  <si>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</si>
  <si>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</si>
  <si>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</si>
  <si>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</si>
  <si>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</si>
  <si>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</si>
  <si>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</si>
  <si>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</si>
  <si>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</si>
  <si>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</si>
  <si>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</si>
  <si>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</si>
  <si>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</si>
  <si>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</si>
  <si>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</si>
  <si>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</si>
  <si>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</si>
  <si>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</si>
  <si>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</si>
  <si>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</si>
  <si>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</si>
  <si>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</si>
  <si>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</si>
  <si>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</si>
  <si>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</si>
  <si>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</si>
  <si>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</si>
  <si>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</si>
  <si>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</si>
  <si>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</si>
  <si>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</si>
  <si>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</si>
  <si>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</si>
  <si>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</si>
  <si>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</si>
  <si>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</si>
  <si>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</si>
  <si>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</si>
  <si>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</si>
  <si>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</si>
  <si>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</si>
  <si>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</si>
  <si>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</si>
  <si>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</si>
  <si>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</si>
  <si>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</si>
  <si>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</si>
  <si>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</si>
  <si>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</si>
  <si>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</si>
  <si>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</si>
  <si>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</si>
  <si>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</si>
  <si>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</si>
  <si>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</si>
  <si>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</si>
  <si>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</si>
  <si>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</si>
  <si>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</si>
  <si>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</si>
  <si>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</si>
  <si>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</si>
  <si>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</si>
  <si>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</si>
  <si>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</si>
  <si>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</si>
  <si>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</si>
  <si>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</si>
  <si>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</si>
  <si>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</si>
  <si>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</si>
  <si>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</si>
  <si>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</si>
  <si>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</si>
  <si>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</si>
  <si>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</si>
  <si>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</si>
  <si>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</si>
  <si>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</si>
  <si>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</si>
  <si>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</si>
  <si>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</si>
  <si>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宇城市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</si>
  <si>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</si>
  <si>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</si>
  <si>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</si>
  <si>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</si>
  <si>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</si>
  <si>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</si>
  <si>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</si>
  <si>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</si>
  <si>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</si>
  <si>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</si>
  <si>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</si>
  <si>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</si>
  <si>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</si>
  <si>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</si>
  <si>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</si>
  <si>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</si>
  <si>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</si>
  <si>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</si>
  <si>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①経常収支比率が対前年比△12.57％の下落を見せているが、これは令和2年4月からの受水単価上昇に伴う営業費用の増加が主な要因である。
　②累積欠損金は無い状態だが、一般会計からの基準外繰出金に頼っている状況にある。
　①②のことから、給水収益の強化を図り、経営健全化に向けた取組が必要である。
　③流動比率④企業債残高対給水収益比率については、起債償還のピークは過ぎたものの、依然として残高が多く、水道事業会計を圧迫している状況にある。今後の償還額減少に併せ、管路更新による新たな起債についても、優先度の高い施設を選定することで、③④の比率改善を図る。
　⑤⑥料金回収率が対前年比△9.05％の下落を見せているが、これは受水単価上昇に伴う給水原価の上昇が要因である。給水原価に対する費用は経常的経費が主であり、削減が難しく、改善するためには経費上昇分を料金に転嫁し、供給単価を上げる必要がある。
　⑦施設利用率が低い状況から、施設の見直しやダウンサイジングにより、適切な施設規模に改善することで、経営基盤の強化を図る。
　⑧平成28年度に有収率が低下しているが、これは熊本地震に伴う漏水及び減免によるもの。その後、地震前の水準まで戻りつつあるが、水道管の老朽化に伴う漏水が増えてきている状況にある。</t>
    <rPh sb="9" eb="10">
      <t>タイ</t>
    </rPh>
    <rPh sb="10" eb="13">
      <t>ゼンネンヒ</t>
    </rPh>
    <rPh sb="21" eb="23">
      <t>ゲラク</t>
    </rPh>
    <rPh sb="24" eb="25">
      <t>ミ</t>
    </rPh>
    <rPh sb="34" eb="36">
      <t>レイワ</t>
    </rPh>
    <rPh sb="43" eb="45">
      <t>ジュスイ</t>
    </rPh>
    <rPh sb="45" eb="47">
      <t>タンカ</t>
    </rPh>
    <rPh sb="47" eb="49">
      <t>ジョウショウ</t>
    </rPh>
    <rPh sb="50" eb="51">
      <t>トモナ</t>
    </rPh>
    <rPh sb="52" eb="54">
      <t>エイギョウ</t>
    </rPh>
    <rPh sb="54" eb="56">
      <t>ヒヨウ</t>
    </rPh>
    <rPh sb="57" eb="59">
      <t>ゾウカ</t>
    </rPh>
    <rPh sb="60" eb="61">
      <t>オモ</t>
    </rPh>
    <rPh sb="62" eb="64">
      <t>ヨウイン</t>
    </rPh>
    <rPh sb="94" eb="95">
      <t>ク</t>
    </rPh>
    <rPh sb="275" eb="276">
      <t>ハカ</t>
    </rPh>
    <rPh sb="326" eb="328">
      <t>ジョウショウ</t>
    </rPh>
    <rPh sb="329" eb="331">
      <t>ヨウイン</t>
    </rPh>
    <rPh sb="340" eb="341">
      <t>タイ</t>
    </rPh>
    <rPh sb="343" eb="345">
      <t>ヒヨウ</t>
    </rPh>
    <rPh sb="352" eb="353">
      <t>オモ</t>
    </rPh>
    <rPh sb="357" eb="359">
      <t>サクゲン</t>
    </rPh>
    <rPh sb="360" eb="361">
      <t>ムズカ</t>
    </rPh>
    <rPh sb="364" eb="366">
      <t>カイゼン</t>
    </rPh>
    <rPh sb="372" eb="374">
      <t>ケイヒ</t>
    </rPh>
    <rPh sb="374" eb="377">
      <t>ジョウショウブン</t>
    </rPh>
    <rPh sb="378" eb="380">
      <t>リョウキン</t>
    </rPh>
    <rPh sb="381" eb="383">
      <t>テンカ</t>
    </rPh>
    <rPh sb="385" eb="387">
      <t>キョウキュウ</t>
    </rPh>
    <rPh sb="387" eb="389">
      <t>タンカ</t>
    </rPh>
    <rPh sb="390" eb="391">
      <t>ア</t>
    </rPh>
    <rPh sb="393" eb="395">
      <t>ヒツヨウ</t>
    </rPh>
    <rPh sb="458" eb="459">
      <t>ハカ</t>
    </rPh>
    <phoneticPr fontId="4"/>
  </si>
  <si>
    <t>　水道管については、年々老朽化が進んでおり、漏水による緊急的修繕が増加している状況にある。
　また、配水池や浄水場などの水道施設も老朽化が進んでおり、大規模な改修や修理が必要な時期である。
　令和2年度に策定したアセットマネジメント計画に基づき、合理的かつ計画的な更新、改修を予定している。</t>
    <phoneticPr fontId="4"/>
  </si>
  <si>
    <t>　今後の給水人口減少に伴い、給水収益の減少が見込まれる。一方で、水道施設の老朽化が進み、施設更新費用が増加することから、現状維持では水道事業の経営悪化が予想される。
　このため、平成31年4月に上水道事業と簡易水道事業の会計を統合し、経営の健全化促進と経営基盤の強化を図った。
　しかし、令和2年4月からの受水単価上昇に伴う営業費用の増加により、経営状況は悪化し、経営の合理化だけでは事業改善は困難な状況にある。
　今後、計画的な水道施設の更新や長寿命化を図るとともに、これらの経費に対する適切な収入を得るため、料金体系の見直しに向けた取組を進めている。</t>
    <rPh sb="22" eb="24">
      <t>ミコ</t>
    </rPh>
    <rPh sb="76" eb="78">
      <t>ヨソウ</t>
    </rPh>
    <rPh sb="134" eb="135">
      <t>ハカ</t>
    </rPh>
    <rPh sb="144" eb="146">
      <t>レイワ</t>
    </rPh>
    <rPh sb="147" eb="148">
      <t>ネン</t>
    </rPh>
    <rPh sb="149" eb="150">
      <t>ガツ</t>
    </rPh>
    <rPh sb="153" eb="155">
      <t>ジュスイ</t>
    </rPh>
    <rPh sb="155" eb="157">
      <t>タンカ</t>
    </rPh>
    <rPh sb="157" eb="159">
      <t>ジョウショウ</t>
    </rPh>
    <rPh sb="160" eb="161">
      <t>トモナ</t>
    </rPh>
    <rPh sb="162" eb="164">
      <t>エイギョウ</t>
    </rPh>
    <rPh sb="164" eb="166">
      <t>ヒヨウ</t>
    </rPh>
    <rPh sb="167" eb="169">
      <t>ゾウカ</t>
    </rPh>
    <rPh sb="173" eb="175">
      <t>ケイエイ</t>
    </rPh>
    <rPh sb="175" eb="177">
      <t>ジョウキョウ</t>
    </rPh>
    <rPh sb="178" eb="180">
      <t>アッカ</t>
    </rPh>
    <rPh sb="192" eb="194">
      <t>ジギョウ</t>
    </rPh>
    <rPh sb="194" eb="196">
      <t>カイゼン</t>
    </rPh>
    <rPh sb="197" eb="199">
      <t>コンナン</t>
    </rPh>
    <rPh sb="200" eb="202">
      <t>ジョウキョウ</t>
    </rPh>
    <rPh sb="208" eb="210">
      <t>コンゴ</t>
    </rPh>
    <rPh sb="228" eb="229">
      <t>ハカ</t>
    </rPh>
    <rPh sb="239" eb="241">
      <t>ケイヒ</t>
    </rPh>
    <rPh sb="242" eb="243">
      <t>タイ</t>
    </rPh>
    <rPh sb="245" eb="247">
      <t>テキセツ</t>
    </rPh>
    <rPh sb="248" eb="250">
      <t>シュウニュウ</t>
    </rPh>
    <rPh sb="251" eb="252">
      <t>エ</t>
    </rPh>
    <rPh sb="256" eb="258">
      <t>リョウキン</t>
    </rPh>
    <rPh sb="258" eb="260">
      <t>タイケイ</t>
    </rPh>
    <rPh sb="261" eb="263">
      <t>ミナオ</t>
    </rPh>
    <rPh sb="265" eb="266">
      <t>ム</t>
    </rPh>
    <rPh sb="268" eb="270">
      <t>トリクミ</t>
    </rPh>
    <rPh sb="271" eb="272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</si>
</sst>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0.2</c:v>
                </c:pt>
                <c:pt idx="2">
                  <c:v>0.08</c:v>
                </c:pt>
                <c:pt idx="3">
                  <c:v>0.27</c:v>
                </c:pt>
                <c:pt idx="4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4-4E5F-A4DD-1C3C7E3C7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0.51</c:v>
                </c:pt>
                <c:pt idx="2">
                  <c:v>0.57999999999999996</c:v>
                </c:pt>
                <c:pt idx="3">
                  <c:v>0.54</c:v>
                </c:pt>
                <c:pt idx="4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04-4E5F-A4DD-1C3C7E3C7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43.84</c:v>
                </c:pt>
                <c:pt idx="1">
                  <c:v>43.31</c:v>
                </c:pt>
                <c:pt idx="2">
                  <c:v>42.98</c:v>
                </c:pt>
                <c:pt idx="3">
                  <c:v>44.17</c:v>
                </c:pt>
                <c:pt idx="4">
                  <c:v>44.67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0-412A-BC41-B73E6CE2A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59.01</c:v>
                </c:pt>
                <c:pt idx="1">
                  <c:v>60.03</c:v>
                </c:pt>
                <c:pt idx="2">
                  <c:v>59.74</c:v>
                </c:pt>
                <c:pt idx="3">
                  <c:v>59.67</c:v>
                </c:pt>
                <c:pt idx="4">
                  <c:v>60.12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F0-412A-BC41-B73E6CE2A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77</c:v>
                </c:pt>
                <c:pt idx="1">
                  <c:v>83.18</c:v>
                </c:pt>
                <c:pt idx="2">
                  <c:v>84.56</c:v>
                </c:pt>
                <c:pt idx="3">
                  <c:v>84.17</c:v>
                </c:pt>
                <c:pt idx="4">
                  <c:v>84.32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B-4BEA-B08F-88DC775A4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85.37</c:v>
                </c:pt>
                <c:pt idx="1">
                  <c:v>84.81</c:v>
                </c:pt>
                <c:pt idx="2">
                  <c:v>84.8</c:v>
                </c:pt>
                <c:pt idx="3">
                  <c:v>84.6</c:v>
                </c:pt>
                <c:pt idx="4">
                  <c:v>84.24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CB-4BEA-B08F-88DC775A4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96.37</c:v>
                </c:pt>
                <c:pt idx="1">
                  <c:v>107.96</c:v>
                </c:pt>
                <c:pt idx="2">
                  <c:v>112.47</c:v>
                </c:pt>
                <c:pt idx="3">
                  <c:v>98.66</c:v>
                </c:pt>
                <c:pt idx="4">
                  <c:v>86.09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0-427B-8D6A-2626E0093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110.95</c:v>
                </c:pt>
                <c:pt idx="1">
                  <c:v>110.68</c:v>
                </c:pt>
                <c:pt idx="2">
                  <c:v>110.66</c:v>
                </c:pt>
                <c:pt idx="3">
                  <c:v>109.01</c:v>
                </c:pt>
                <c:pt idx="4">
                  <c:v>108.83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90-427B-8D6A-2626E0093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53.43</c:v>
                </c:pt>
                <c:pt idx="1">
                  <c:v>55.06</c:v>
                </c:pt>
                <c:pt idx="2">
                  <c:v>56.63</c:v>
                </c:pt>
                <c:pt idx="3">
                  <c:v>53.82</c:v>
                </c:pt>
                <c:pt idx="4">
                  <c:v>55.7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4-4F55-A8C2-D5F8473AE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46.9</c:v>
                </c:pt>
                <c:pt idx="1">
                  <c:v>47.28</c:v>
                </c:pt>
                <c:pt idx="2">
                  <c:v>47.66</c:v>
                </c:pt>
                <c:pt idx="3">
                  <c:v>48.17</c:v>
                </c:pt>
                <c:pt idx="4">
                  <c:v>48.83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44-4F55-A8C2-D5F8473AE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95-4B88-B552-66C30B63A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12.03</c:v>
                </c:pt>
                <c:pt idx="1">
                  <c:v>12.19</c:v>
                </c:pt>
                <c:pt idx="2">
                  <c:v>15.1</c:v>
                </c:pt>
                <c:pt idx="3">
                  <c:v>17.12</c:v>
                </c:pt>
                <c:pt idx="4">
                  <c:v>18.18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95-4B88-B552-66C30B63A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02-4A38-B3D5-8E71D06CC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3.91</c:v>
                </c:pt>
                <c:pt idx="1">
                  <c:v>3.56</c:v>
                </c:pt>
                <c:pt idx="2">
                  <c:v>2.74</c:v>
                </c:pt>
                <c:pt idx="3">
                  <c:v>3.7</c:v>
                </c:pt>
                <c:pt idx="4">
                  <c:v>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2-4A38-B3D5-8E71D06CC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70.81</c:v>
                </c:pt>
                <c:pt idx="1">
                  <c:v>71.44</c:v>
                </c:pt>
                <c:pt idx="2">
                  <c:v>84.68</c:v>
                </c:pt>
                <c:pt idx="3">
                  <c:v>68.11</c:v>
                </c:pt>
                <c:pt idx="4">
                  <c:v>105.71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A-4F71-A70F-33AE0BF7A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377.63</c:v>
                </c:pt>
                <c:pt idx="1">
                  <c:v>357.34</c:v>
                </c:pt>
                <c:pt idx="2">
                  <c:v>366.03</c:v>
                </c:pt>
                <c:pt idx="3">
                  <c:v>365.18</c:v>
                </c:pt>
                <c:pt idx="4">
                  <c:v>327.77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FA-4F71-A70F-33AE0BF7A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563.84</c:v>
                </c:pt>
                <c:pt idx="1">
                  <c:v>476.69</c:v>
                </c:pt>
                <c:pt idx="2">
                  <c:v>429.4</c:v>
                </c:pt>
                <c:pt idx="3">
                  <c:v>419.52</c:v>
                </c:pt>
                <c:pt idx="4">
                  <c:v>382.27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A-4F3B-A499-BF15C036A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364.71</c:v>
                </c:pt>
                <c:pt idx="1">
                  <c:v>373.69</c:v>
                </c:pt>
                <c:pt idx="2">
                  <c:v>370.12</c:v>
                </c:pt>
                <c:pt idx="3">
                  <c:v>371.65</c:v>
                </c:pt>
                <c:pt idx="4">
                  <c:v>397.1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8A-4F3B-A499-BF15C036A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81.08</c:v>
                </c:pt>
                <c:pt idx="1">
                  <c:v>91.47</c:v>
                </c:pt>
                <c:pt idx="2">
                  <c:v>92.21</c:v>
                </c:pt>
                <c:pt idx="3">
                  <c:v>89.35</c:v>
                </c:pt>
                <c:pt idx="4">
                  <c:v>80.3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9-440E-8FD8-E70A2652D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100.65</c:v>
                </c:pt>
                <c:pt idx="1">
                  <c:v>99.87</c:v>
                </c:pt>
                <c:pt idx="2">
                  <c:v>100.42</c:v>
                </c:pt>
                <c:pt idx="3">
                  <c:v>98.77</c:v>
                </c:pt>
                <c:pt idx="4">
                  <c:v>95.79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A9-440E-8FD8-E70A2652D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282.08999999999997</c:v>
                </c:pt>
                <c:pt idx="1">
                  <c:v>250.16</c:v>
                </c:pt>
                <c:pt idx="2">
                  <c:v>248.16</c:v>
                </c:pt>
                <c:pt idx="3">
                  <c:v>248.38</c:v>
                </c:pt>
                <c:pt idx="4">
                  <c:v>276.8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7D-4C8D-AC1D-815F1E6CE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170.19</c:v>
                </c:pt>
                <c:pt idx="1">
                  <c:v>171.81</c:v>
                </c:pt>
                <c:pt idx="2">
                  <c:v>171.67</c:v>
                </c:pt>
                <c:pt idx="3">
                  <c:v>173.67</c:v>
                </c:pt>
                <c:pt idx="4">
                  <c:v>171.13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7D-4C8D-AC1D-815F1E6CE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熊本県　宇城市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A5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58351</v>
      </c>
      <c r="AM8" s="61"/>
      <c r="AN8" s="61"/>
      <c r="AO8" s="61"/>
      <c r="AP8" s="61"/>
      <c r="AQ8" s="61"/>
      <c r="AR8" s="61"/>
      <c r="AS8" s="61"/>
      <c r="AT8" s="52">
        <f>データ!$S$6</f>
        <v>188.61</v>
      </c>
      <c r="AU8" s="53"/>
      <c r="AV8" s="53"/>
      <c r="AW8" s="53"/>
      <c r="AX8" s="53"/>
      <c r="AY8" s="53"/>
      <c r="AZ8" s="53"/>
      <c r="BA8" s="53"/>
      <c r="BB8" s="54">
        <f>データ!$T$6</f>
        <v>309.37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59.65</v>
      </c>
      <c r="J10" s="53"/>
      <c r="K10" s="53"/>
      <c r="L10" s="53"/>
      <c r="M10" s="53"/>
      <c r="N10" s="53"/>
      <c r="O10" s="64"/>
      <c r="P10" s="54">
        <f>データ!$P$6</f>
        <v>72.84</v>
      </c>
      <c r="Q10" s="54"/>
      <c r="R10" s="54"/>
      <c r="S10" s="54"/>
      <c r="T10" s="54"/>
      <c r="U10" s="54"/>
      <c r="V10" s="54"/>
      <c r="W10" s="61">
        <f>データ!$Q$6</f>
        <v>4570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42341</v>
      </c>
      <c r="AM10" s="61"/>
      <c r="AN10" s="61"/>
      <c r="AO10" s="61"/>
      <c r="AP10" s="61"/>
      <c r="AQ10" s="61"/>
      <c r="AR10" s="61"/>
      <c r="AS10" s="61"/>
      <c r="AT10" s="52">
        <f>データ!$V$6</f>
        <v>76.92</v>
      </c>
      <c r="AU10" s="53"/>
      <c r="AV10" s="53"/>
      <c r="AW10" s="53"/>
      <c r="AX10" s="53"/>
      <c r="AY10" s="53"/>
      <c r="AZ10" s="53"/>
      <c r="BA10" s="53"/>
      <c r="BB10" s="54">
        <f>データ!$W$6</f>
        <v>550.46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112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113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114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rhUcos13R1eXb2vVN0fyJceeFztnU0nyfJChSb49JJwaXtpu/Ac2l+IEhZOE0t5YJvHWqF7eDT7KgmB4dtKQgg==" saltValue="xl+rSHfoLqTk6vLAyGIpY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432130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熊本県　宇城市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 t="str">
        <f t="shared" si="3"/>
        <v>非設置</v>
      </c>
      <c r="N6" s="35" t="str">
        <f t="shared" si="3"/>
        <v>-</v>
      </c>
      <c r="O6" s="35">
        <f t="shared" si="3"/>
        <v>59.65</v>
      </c>
      <c r="P6" s="35">
        <f t="shared" si="3"/>
        <v>72.84</v>
      </c>
      <c r="Q6" s="35">
        <f t="shared" si="3"/>
        <v>4570</v>
      </c>
      <c r="R6" s="35">
        <f t="shared" si="3"/>
        <v>58351</v>
      </c>
      <c r="S6" s="35">
        <f t="shared" si="3"/>
        <v>188.61</v>
      </c>
      <c r="T6" s="35">
        <f t="shared" si="3"/>
        <v>309.37</v>
      </c>
      <c r="U6" s="35">
        <f t="shared" si="3"/>
        <v>42341</v>
      </c>
      <c r="V6" s="35">
        <f t="shared" si="3"/>
        <v>76.92</v>
      </c>
      <c r="W6" s="35">
        <f t="shared" si="3"/>
        <v>550.46</v>
      </c>
      <c r="X6" s="36">
        <f>IF(X7="",NA(),X7)</f>
        <v>96.37</v>
      </c>
      <c r="Y6" s="36">
        <f t="shared" ref="Y6:AG6" si="4">IF(Y7="",NA(),Y7)</f>
        <v>107.96</v>
      </c>
      <c r="Z6" s="36">
        <f t="shared" si="4"/>
        <v>112.47</v>
      </c>
      <c r="AA6" s="36">
        <f t="shared" si="4"/>
        <v>98.66</v>
      </c>
      <c r="AB6" s="36">
        <f t="shared" si="4"/>
        <v>86.09</v>
      </c>
      <c r="AC6" s="36">
        <f t="shared" si="4"/>
        <v>110.95</v>
      </c>
      <c r="AD6" s="36">
        <f t="shared" si="4"/>
        <v>110.68</v>
      </c>
      <c r="AE6" s="36">
        <f t="shared" si="4"/>
        <v>110.66</v>
      </c>
      <c r="AF6" s="36">
        <f t="shared" si="4"/>
        <v>109.01</v>
      </c>
      <c r="AG6" s="36">
        <f t="shared" si="4"/>
        <v>108.83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3.91</v>
      </c>
      <c r="AO6" s="36">
        <f t="shared" si="5"/>
        <v>3.56</v>
      </c>
      <c r="AP6" s="36">
        <f t="shared" si="5"/>
        <v>2.74</v>
      </c>
      <c r="AQ6" s="36">
        <f t="shared" si="5"/>
        <v>3.7</v>
      </c>
      <c r="AR6" s="36">
        <f t="shared" si="5"/>
        <v>4.34</v>
      </c>
      <c r="AS6" s="35" t="str">
        <f>IF(AS7="","",IF(AS7="-","【-】","【"&amp;SUBSTITUTE(TEXT(AS7,"#,##0.00"),"-","△")&amp;"】"))</f>
        <v>【1.15】</v>
      </c>
      <c r="AT6" s="36">
        <f>IF(AT7="",NA(),AT7)</f>
        <v>70.81</v>
      </c>
      <c r="AU6" s="36">
        <f t="shared" ref="AU6:BC6" si="6">IF(AU7="",NA(),AU7)</f>
        <v>71.44</v>
      </c>
      <c r="AV6" s="36">
        <f t="shared" si="6"/>
        <v>84.68</v>
      </c>
      <c r="AW6" s="36">
        <f t="shared" si="6"/>
        <v>68.11</v>
      </c>
      <c r="AX6" s="36">
        <f t="shared" si="6"/>
        <v>105.71</v>
      </c>
      <c r="AY6" s="36">
        <f t="shared" si="6"/>
        <v>377.63</v>
      </c>
      <c r="AZ6" s="36">
        <f t="shared" si="6"/>
        <v>357.34</v>
      </c>
      <c r="BA6" s="36">
        <f t="shared" si="6"/>
        <v>366.03</v>
      </c>
      <c r="BB6" s="36">
        <f t="shared" si="6"/>
        <v>365.18</v>
      </c>
      <c r="BC6" s="36">
        <f t="shared" si="6"/>
        <v>327.77</v>
      </c>
      <c r="BD6" s="35" t="str">
        <f>IF(BD7="","",IF(BD7="-","【-】","【"&amp;SUBSTITUTE(TEXT(BD7,"#,##0.00"),"-","△")&amp;"】"))</f>
        <v>【260.31】</v>
      </c>
      <c r="BE6" s="36">
        <f>IF(BE7="",NA(),BE7)</f>
        <v>563.84</v>
      </c>
      <c r="BF6" s="36">
        <f t="shared" ref="BF6:BN6" si="7">IF(BF7="",NA(),BF7)</f>
        <v>476.69</v>
      </c>
      <c r="BG6" s="36">
        <f t="shared" si="7"/>
        <v>429.4</v>
      </c>
      <c r="BH6" s="36">
        <f t="shared" si="7"/>
        <v>419.52</v>
      </c>
      <c r="BI6" s="36">
        <f t="shared" si="7"/>
        <v>382.27</v>
      </c>
      <c r="BJ6" s="36">
        <f t="shared" si="7"/>
        <v>364.71</v>
      </c>
      <c r="BK6" s="36">
        <f t="shared" si="7"/>
        <v>373.69</v>
      </c>
      <c r="BL6" s="36">
        <f t="shared" si="7"/>
        <v>370.12</v>
      </c>
      <c r="BM6" s="36">
        <f t="shared" si="7"/>
        <v>371.65</v>
      </c>
      <c r="BN6" s="36">
        <f t="shared" si="7"/>
        <v>397.1</v>
      </c>
      <c r="BO6" s="35" t="str">
        <f>IF(BO7="","",IF(BO7="-","【-】","【"&amp;SUBSTITUTE(TEXT(BO7,"#,##0.00"),"-","△")&amp;"】"))</f>
        <v>【275.67】</v>
      </c>
      <c r="BP6" s="36">
        <f>IF(BP7="",NA(),BP7)</f>
        <v>81.08</v>
      </c>
      <c r="BQ6" s="36">
        <f t="shared" ref="BQ6:BY6" si="8">IF(BQ7="",NA(),BQ7)</f>
        <v>91.47</v>
      </c>
      <c r="BR6" s="36">
        <f t="shared" si="8"/>
        <v>92.21</v>
      </c>
      <c r="BS6" s="36">
        <f t="shared" si="8"/>
        <v>89.35</v>
      </c>
      <c r="BT6" s="36">
        <f t="shared" si="8"/>
        <v>80.3</v>
      </c>
      <c r="BU6" s="36">
        <f t="shared" si="8"/>
        <v>100.65</v>
      </c>
      <c r="BV6" s="36">
        <f t="shared" si="8"/>
        <v>99.87</v>
      </c>
      <c r="BW6" s="36">
        <f t="shared" si="8"/>
        <v>100.42</v>
      </c>
      <c r="BX6" s="36">
        <f t="shared" si="8"/>
        <v>98.77</v>
      </c>
      <c r="BY6" s="36">
        <f t="shared" si="8"/>
        <v>95.79</v>
      </c>
      <c r="BZ6" s="35" t="str">
        <f>IF(BZ7="","",IF(BZ7="-","【-】","【"&amp;SUBSTITUTE(TEXT(BZ7,"#,##0.00"),"-","△")&amp;"】"))</f>
        <v>【100.05】</v>
      </c>
      <c r="CA6" s="36">
        <f>IF(CA7="",NA(),CA7)</f>
        <v>282.08999999999997</v>
      </c>
      <c r="CB6" s="36">
        <f t="shared" ref="CB6:CJ6" si="9">IF(CB7="",NA(),CB7)</f>
        <v>250.16</v>
      </c>
      <c r="CC6" s="36">
        <f t="shared" si="9"/>
        <v>248.16</v>
      </c>
      <c r="CD6" s="36">
        <f t="shared" si="9"/>
        <v>248.38</v>
      </c>
      <c r="CE6" s="36">
        <f t="shared" si="9"/>
        <v>276.8</v>
      </c>
      <c r="CF6" s="36">
        <f t="shared" si="9"/>
        <v>170.19</v>
      </c>
      <c r="CG6" s="36">
        <f t="shared" si="9"/>
        <v>171.81</v>
      </c>
      <c r="CH6" s="36">
        <f t="shared" si="9"/>
        <v>171.67</v>
      </c>
      <c r="CI6" s="36">
        <f t="shared" si="9"/>
        <v>173.67</v>
      </c>
      <c r="CJ6" s="36">
        <f t="shared" si="9"/>
        <v>171.13</v>
      </c>
      <c r="CK6" s="35" t="str">
        <f>IF(CK7="","",IF(CK7="-","【-】","【"&amp;SUBSTITUTE(TEXT(CK7,"#,##0.00"),"-","△")&amp;"】"))</f>
        <v>【166.40】</v>
      </c>
      <c r="CL6" s="36">
        <f>IF(CL7="",NA(),CL7)</f>
        <v>43.84</v>
      </c>
      <c r="CM6" s="36">
        <f t="shared" ref="CM6:CU6" si="10">IF(CM7="",NA(),CM7)</f>
        <v>43.31</v>
      </c>
      <c r="CN6" s="36">
        <f t="shared" si="10"/>
        <v>42.98</v>
      </c>
      <c r="CO6" s="36">
        <f t="shared" si="10"/>
        <v>44.17</v>
      </c>
      <c r="CP6" s="36">
        <f t="shared" si="10"/>
        <v>44.67</v>
      </c>
      <c r="CQ6" s="36">
        <f t="shared" si="10"/>
        <v>59.01</v>
      </c>
      <c r="CR6" s="36">
        <f t="shared" si="10"/>
        <v>60.03</v>
      </c>
      <c r="CS6" s="36">
        <f t="shared" si="10"/>
        <v>59.74</v>
      </c>
      <c r="CT6" s="36">
        <f t="shared" si="10"/>
        <v>59.67</v>
      </c>
      <c r="CU6" s="36">
        <f t="shared" si="10"/>
        <v>60.12</v>
      </c>
      <c r="CV6" s="35" t="str">
        <f>IF(CV7="","",IF(CV7="-","【-】","【"&amp;SUBSTITUTE(TEXT(CV7,"#,##0.00"),"-","△")&amp;"】"))</f>
        <v>【60.69】</v>
      </c>
      <c r="CW6" s="36">
        <f>IF(CW7="",NA(),CW7)</f>
        <v>77</v>
      </c>
      <c r="CX6" s="36">
        <f t="shared" ref="CX6:DF6" si="11">IF(CX7="",NA(),CX7)</f>
        <v>83.18</v>
      </c>
      <c r="CY6" s="36">
        <f t="shared" si="11"/>
        <v>84.56</v>
      </c>
      <c r="CZ6" s="36">
        <f t="shared" si="11"/>
        <v>84.17</v>
      </c>
      <c r="DA6" s="36">
        <f t="shared" si="11"/>
        <v>84.32</v>
      </c>
      <c r="DB6" s="36">
        <f t="shared" si="11"/>
        <v>85.37</v>
      </c>
      <c r="DC6" s="36">
        <f t="shared" si="11"/>
        <v>84.81</v>
      </c>
      <c r="DD6" s="36">
        <f t="shared" si="11"/>
        <v>84.8</v>
      </c>
      <c r="DE6" s="36">
        <f t="shared" si="11"/>
        <v>84.6</v>
      </c>
      <c r="DF6" s="36">
        <f t="shared" si="11"/>
        <v>84.24</v>
      </c>
      <c r="DG6" s="35" t="str">
        <f>IF(DG7="","",IF(DG7="-","【-】","【"&amp;SUBSTITUTE(TEXT(DG7,"#,##0.00"),"-","△")&amp;"】"))</f>
        <v>【89.82】</v>
      </c>
      <c r="DH6" s="36">
        <f>IF(DH7="",NA(),DH7)</f>
        <v>53.43</v>
      </c>
      <c r="DI6" s="36">
        <f t="shared" ref="DI6:DQ6" si="12">IF(DI7="",NA(),DI7)</f>
        <v>55.06</v>
      </c>
      <c r="DJ6" s="36">
        <f t="shared" si="12"/>
        <v>56.63</v>
      </c>
      <c r="DK6" s="36">
        <f t="shared" si="12"/>
        <v>53.82</v>
      </c>
      <c r="DL6" s="36">
        <f t="shared" si="12"/>
        <v>55.7</v>
      </c>
      <c r="DM6" s="36">
        <f t="shared" si="12"/>
        <v>46.9</v>
      </c>
      <c r="DN6" s="36">
        <f t="shared" si="12"/>
        <v>47.28</v>
      </c>
      <c r="DO6" s="36">
        <f t="shared" si="12"/>
        <v>47.66</v>
      </c>
      <c r="DP6" s="36">
        <f t="shared" si="12"/>
        <v>48.17</v>
      </c>
      <c r="DQ6" s="36">
        <f t="shared" si="12"/>
        <v>48.83</v>
      </c>
      <c r="DR6" s="35" t="str">
        <f>IF(DR7="","",IF(DR7="-","【-】","【"&amp;SUBSTITUTE(TEXT(DR7,"#,##0.00"),"-","△")&amp;"】"))</f>
        <v>【50.19】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12.03</v>
      </c>
      <c r="DY6" s="36">
        <f t="shared" si="13"/>
        <v>12.19</v>
      </c>
      <c r="DZ6" s="36">
        <f t="shared" si="13"/>
        <v>15.1</v>
      </c>
      <c r="EA6" s="36">
        <f t="shared" si="13"/>
        <v>17.12</v>
      </c>
      <c r="EB6" s="36">
        <f t="shared" si="13"/>
        <v>18.18</v>
      </c>
      <c r="EC6" s="35" t="str">
        <f>IF(EC7="","",IF(EC7="-","【-】","【"&amp;SUBSTITUTE(TEXT(EC7,"#,##0.00"),"-","△")&amp;"】"))</f>
        <v>【20.63】</v>
      </c>
      <c r="ED6" s="35">
        <f>IF(ED7="",NA(),ED7)</f>
        <v>0</v>
      </c>
      <c r="EE6" s="36">
        <f t="shared" ref="EE6:EM6" si="14">IF(EE7="",NA(),EE7)</f>
        <v>0.2</v>
      </c>
      <c r="EF6" s="36">
        <f t="shared" si="14"/>
        <v>0.08</v>
      </c>
      <c r="EG6" s="36">
        <f t="shared" si="14"/>
        <v>0.27</v>
      </c>
      <c r="EH6" s="36">
        <f t="shared" si="14"/>
        <v>0.39</v>
      </c>
      <c r="EI6" s="36">
        <f t="shared" si="14"/>
        <v>0.61</v>
      </c>
      <c r="EJ6" s="36">
        <f t="shared" si="14"/>
        <v>0.51</v>
      </c>
      <c r="EK6" s="36">
        <f t="shared" si="14"/>
        <v>0.57999999999999996</v>
      </c>
      <c r="EL6" s="36">
        <f t="shared" si="14"/>
        <v>0.54</v>
      </c>
      <c r="EM6" s="36">
        <f t="shared" si="14"/>
        <v>0.56999999999999995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432130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59.65</v>
      </c>
      <c r="P7" s="39">
        <v>72.84</v>
      </c>
      <c r="Q7" s="39">
        <v>4570</v>
      </c>
      <c r="R7" s="39">
        <v>58351</v>
      </c>
      <c r="S7" s="39">
        <v>188.61</v>
      </c>
      <c r="T7" s="39">
        <v>309.37</v>
      </c>
      <c r="U7" s="39">
        <v>42341</v>
      </c>
      <c r="V7" s="39">
        <v>76.92</v>
      </c>
      <c r="W7" s="39">
        <v>550.46</v>
      </c>
      <c r="X7" s="39">
        <v>96.37</v>
      </c>
      <c r="Y7" s="39">
        <v>107.96</v>
      </c>
      <c r="Z7" s="39">
        <v>112.47</v>
      </c>
      <c r="AA7" s="39">
        <v>98.66</v>
      </c>
      <c r="AB7" s="39">
        <v>86.09</v>
      </c>
      <c r="AC7" s="39">
        <v>110.95</v>
      </c>
      <c r="AD7" s="39">
        <v>110.68</v>
      </c>
      <c r="AE7" s="39">
        <v>110.66</v>
      </c>
      <c r="AF7" s="39">
        <v>109.01</v>
      </c>
      <c r="AG7" s="39">
        <v>108.83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3.91</v>
      </c>
      <c r="AO7" s="39">
        <v>3.56</v>
      </c>
      <c r="AP7" s="39">
        <v>2.74</v>
      </c>
      <c r="AQ7" s="39">
        <v>3.7</v>
      </c>
      <c r="AR7" s="39">
        <v>4.34</v>
      </c>
      <c r="AS7" s="39">
        <v>1.1499999999999999</v>
      </c>
      <c r="AT7" s="39">
        <v>70.81</v>
      </c>
      <c r="AU7" s="39">
        <v>71.44</v>
      </c>
      <c r="AV7" s="39">
        <v>84.68</v>
      </c>
      <c r="AW7" s="39">
        <v>68.11</v>
      </c>
      <c r="AX7" s="39">
        <v>105.71</v>
      </c>
      <c r="AY7" s="39">
        <v>377.63</v>
      </c>
      <c r="AZ7" s="39">
        <v>357.34</v>
      </c>
      <c r="BA7" s="39">
        <v>366.03</v>
      </c>
      <c r="BB7" s="39">
        <v>365.18</v>
      </c>
      <c r="BC7" s="39">
        <v>327.77</v>
      </c>
      <c r="BD7" s="39">
        <v>260.31</v>
      </c>
      <c r="BE7" s="39">
        <v>563.84</v>
      </c>
      <c r="BF7" s="39">
        <v>476.69</v>
      </c>
      <c r="BG7" s="39">
        <v>429.4</v>
      </c>
      <c r="BH7" s="39">
        <v>419.52</v>
      </c>
      <c r="BI7" s="39">
        <v>382.27</v>
      </c>
      <c r="BJ7" s="39">
        <v>364.71</v>
      </c>
      <c r="BK7" s="39">
        <v>373.69</v>
      </c>
      <c r="BL7" s="39">
        <v>370.12</v>
      </c>
      <c r="BM7" s="39">
        <v>371.65</v>
      </c>
      <c r="BN7" s="39">
        <v>397.1</v>
      </c>
      <c r="BO7" s="39">
        <v>275.67</v>
      </c>
      <c r="BP7" s="39">
        <v>81.08</v>
      </c>
      <c r="BQ7" s="39">
        <v>91.47</v>
      </c>
      <c r="BR7" s="39">
        <v>92.21</v>
      </c>
      <c r="BS7" s="39">
        <v>89.35</v>
      </c>
      <c r="BT7" s="39">
        <v>80.3</v>
      </c>
      <c r="BU7" s="39">
        <v>100.65</v>
      </c>
      <c r="BV7" s="39">
        <v>99.87</v>
      </c>
      <c r="BW7" s="39">
        <v>100.42</v>
      </c>
      <c r="BX7" s="39">
        <v>98.77</v>
      </c>
      <c r="BY7" s="39">
        <v>95.79</v>
      </c>
      <c r="BZ7" s="39">
        <v>100.05</v>
      </c>
      <c r="CA7" s="39">
        <v>282.08999999999997</v>
      </c>
      <c r="CB7" s="39">
        <v>250.16</v>
      </c>
      <c r="CC7" s="39">
        <v>248.16</v>
      </c>
      <c r="CD7" s="39">
        <v>248.38</v>
      </c>
      <c r="CE7" s="39">
        <v>276.8</v>
      </c>
      <c r="CF7" s="39">
        <v>170.19</v>
      </c>
      <c r="CG7" s="39">
        <v>171.81</v>
      </c>
      <c r="CH7" s="39">
        <v>171.67</v>
      </c>
      <c r="CI7" s="39">
        <v>173.67</v>
      </c>
      <c r="CJ7" s="39">
        <v>171.13</v>
      </c>
      <c r="CK7" s="39">
        <v>166.4</v>
      </c>
      <c r="CL7" s="39">
        <v>43.84</v>
      </c>
      <c r="CM7" s="39">
        <v>43.31</v>
      </c>
      <c r="CN7" s="39">
        <v>42.98</v>
      </c>
      <c r="CO7" s="39">
        <v>44.17</v>
      </c>
      <c r="CP7" s="39">
        <v>44.67</v>
      </c>
      <c r="CQ7" s="39">
        <v>59.01</v>
      </c>
      <c r="CR7" s="39">
        <v>60.03</v>
      </c>
      <c r="CS7" s="39">
        <v>59.74</v>
      </c>
      <c r="CT7" s="39">
        <v>59.67</v>
      </c>
      <c r="CU7" s="39">
        <v>60.12</v>
      </c>
      <c r="CV7" s="39">
        <v>60.69</v>
      </c>
      <c r="CW7" s="39">
        <v>77</v>
      </c>
      <c r="CX7" s="39">
        <v>83.18</v>
      </c>
      <c r="CY7" s="39">
        <v>84.56</v>
      </c>
      <c r="CZ7" s="39">
        <v>84.17</v>
      </c>
      <c r="DA7" s="39">
        <v>84.32</v>
      </c>
      <c r="DB7" s="39">
        <v>85.37</v>
      </c>
      <c r="DC7" s="39">
        <v>84.81</v>
      </c>
      <c r="DD7" s="39">
        <v>84.8</v>
      </c>
      <c r="DE7" s="39">
        <v>84.6</v>
      </c>
      <c r="DF7" s="39">
        <v>84.24</v>
      </c>
      <c r="DG7" s="39">
        <v>89.82</v>
      </c>
      <c r="DH7" s="39">
        <v>53.43</v>
      </c>
      <c r="DI7" s="39">
        <v>55.06</v>
      </c>
      <c r="DJ7" s="39">
        <v>56.63</v>
      </c>
      <c r="DK7" s="39">
        <v>53.82</v>
      </c>
      <c r="DL7" s="39">
        <v>55.7</v>
      </c>
      <c r="DM7" s="39">
        <v>46.9</v>
      </c>
      <c r="DN7" s="39">
        <v>47.28</v>
      </c>
      <c r="DO7" s="39">
        <v>47.66</v>
      </c>
      <c r="DP7" s="39">
        <v>48.17</v>
      </c>
      <c r="DQ7" s="39">
        <v>48.83</v>
      </c>
      <c r="DR7" s="39">
        <v>50.19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12.03</v>
      </c>
      <c r="DY7" s="39">
        <v>12.19</v>
      </c>
      <c r="DZ7" s="39">
        <v>15.1</v>
      </c>
      <c r="EA7" s="39">
        <v>17.12</v>
      </c>
      <c r="EB7" s="39">
        <v>18.18</v>
      </c>
      <c r="EC7" s="39">
        <v>20.63</v>
      </c>
      <c r="ED7" s="39">
        <v>0</v>
      </c>
      <c r="EE7" s="39">
        <v>0.2</v>
      </c>
      <c r="EF7" s="39">
        <v>0.08</v>
      </c>
      <c r="EG7" s="39">
        <v>0.27</v>
      </c>
      <c r="EH7" s="39">
        <v>0.39</v>
      </c>
      <c r="EI7" s="39">
        <v>0.61</v>
      </c>
      <c r="EJ7" s="39">
        <v>0.51</v>
      </c>
      <c r="EK7" s="39">
        <v>0.57999999999999996</v>
      </c>
      <c r="EL7" s="39">
        <v>0.54</v>
      </c>
      <c r="EM7" s="39">
        <v>0.56999999999999995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109</v>
      </c>
      <c r="E13" t="s">
        <v>110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木村　龍一</cp:lastModifiedBy>
  <cp:lastPrinted>2022-01-26T02:19:13Z</cp:lastPrinted>
  <dcterms:created xsi:type="dcterms:W3CDTF">2021-12-03T06:58:36Z</dcterms:created>
  <dcterms:modified xsi:type="dcterms:W3CDTF">2022-01-26T02:26:46Z</dcterms:modified>
  <cp:category/>
</cp:coreProperties>
</file>