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3 市町村等→県\03 人吉市\水道\"/>
    </mc:Choice>
  </mc:AlternateContent>
  <workbookProtection workbookAlgorithmName="SHA-512" workbookHashValue="P5tpuOIKTbBikPlRs84z8Sk3u1uAjhoEmWQFJgsCgc7nL5OhX1BtBaQNmyTB7jhvJG3bHRQJVH9jyp4o9t115Q==" workbookSaltValue="W+pI796xzoQSUr6Gi3ZGi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<sst xmlns="http://schemas.openxmlformats.org/spreadsheetml/2006/main" count="228" uniqueCount="113">
  <si>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</si>
  <si>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</si>
  <si>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</si>
  <si>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</si>
  <si>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</si>
  <si>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</si>
  <si>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</si>
  <si>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</si>
  <si>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</si>
  <si>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</si>
  <si>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</si>
  <si>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</si>
  <si>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</si>
  <si>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</si>
  <si>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</si>
  <si>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</si>
  <si>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</si>
  <si>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</si>
  <si>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</si>
  <si>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</si>
  <si>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</si>
  <si>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</si>
  <si>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</si>
  <si>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</si>
  <si>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</si>
  <si>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</si>
  <si>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</si>
  <si>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</si>
  <si>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</si>
  <si>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</si>
  <si>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</si>
  <si>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</si>
  <si>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</si>
  <si>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</si>
  <si>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</si>
  <si>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</si>
  <si>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</si>
  <si>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</si>
  <si>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</si>
  <si>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</si>
  <si>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</si>
  <si>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</si>
  <si>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</si>
  <si>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</si>
  <si>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</si>
  <si>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</si>
  <si>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</si>
  <si>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</si>
  <si>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</si>
  <si>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</si>
  <si>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</si>
  <si>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</si>
  <si>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</si>
  <si>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</si>
  <si>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</si>
  <si>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</si>
  <si>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</si>
  <si>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</si>
  <si>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</si>
  <si>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</si>
  <si>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</si>
  <si>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</si>
  <si>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</si>
  <si>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</si>
  <si>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</si>
  <si>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</si>
  <si>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</si>
  <si>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</si>
  <si>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</si>
  <si>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</si>
  <si>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</si>
  <si>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</si>
  <si>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</si>
  <si>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</si>
  <si>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</si>
  <si>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</si>
  <si>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</si>
  <si>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</si>
  <si>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</si>
  <si>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</si>
  <si>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</si>
  <si>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</si>
  <si>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</si>
  <si>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</si>
  <si>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</si>
  <si>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</si>
  <si>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</si>
  <si>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</si>
  <si>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</si>
  <si>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</si>
  <si>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</si>
  <si>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</si>
  <si>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</si>
  <si>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人吉市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</si>
  <si>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</si>
  <si>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</si>
  <si>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</si>
  <si>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</si>
  <si>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</si>
  <si>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</si>
  <si>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</si>
  <si>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</si>
  <si>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</si>
  <si>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</si>
  <si>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</si>
  <si>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</si>
  <si>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</si>
  <si>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</si>
  <si>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</si>
  <si>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</si>
  <si>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本市の水道事業は、類似団体と比較すると概ね経営状況は良好と判断していますが、今後は給水人口の減少や、節水意識の高まりなどにより水需要の増加は見込めない状況です。このため料金収入も、増加することは期待できず、水道事業を取り巻く経営環境は厳しさを増すと予測されます。また、本市の水道は給水開始から60年を経過し、老朽化した施設の更新や管路等の耐震化などによる事業費の増加が見込まれるため、財政負担の増加も予想されます。
　これらの状況を踏まえ、平成28年3月に「人吉市水道事業基本計画及び施設更新計画（人吉市水道事業ビジョン）」を策定しました。その中で、老朽化した施設の更新や管路等の耐震化など各種事業の必要性、水道事業の経営状況及び水道料金に対する不公平感から、平成28年9月に「水道料金のあり方」について、水道事業運営審議会に諮問し、平成29年3月の6回目の審議会において、財政収支計画の承認を得ました。その後、平成29年5月に答申を受け、平成29年9月に市議会へ条例改正の議案を提出し、議決を受け、平成30年4月使用分から水道料金を改定することに至りました。
　また、令和2年4月1日から、安定経営の持続とお客様サービスの維持向上を図るため、「人吉市水道局お客様センター」を開設し、上下水道料金徴収事務等業務につきまして、民間委託を開始しました。
　これまでも組織再編や経費節減を実施してきましたが、令和3年度に、人吉市水道事業ビジョンの再策定を予定しており、更なる経営効率化による経費の節減など、効率的な事業運営、健全財政の確保に努め、施設整備については、優先度の高い老朽化施設から計画的に更新するとともに、適切な施設規模の検討により効率的な施設整備を行います。</t>
    <rPh sb="603" eb="605">
      <t>レイワ</t>
    </rPh>
    <rPh sb="606" eb="607">
      <t>ネン</t>
    </rPh>
    <rPh sb="607" eb="608">
      <t>ド</t>
    </rPh>
    <rPh sb="615" eb="617">
      <t>ジギョウ</t>
    </rPh>
    <rPh sb="626" eb="628">
      <t>ヨテイ</t>
    </rPh>
    <phoneticPr fontId="4"/>
  </si>
  <si>
    <r>
      <t xml:space="preserve"> 本市の水道事業は昭和32年から給水しており、耐用年数（配水管40年など）を経過した老朽化施設は年々増加しています。また、近年多発している大地震への対策が重要な課題となっています。熊本地震では、本市においても最大震度５弱を観測しました。今後も、本市では人吉盆地南縁断層や布田川・日奈久断層帯等があり、震度6弱～震度7となるところもあります。そのため、耐震基準が見直された阪神・淡路大震災以前に建設された水道施設や非耐震管路については、大</t>
    </r>
    <r>
      <rPr>
        <sz val="8"/>
        <rFont val="ＭＳ ゴシック"/>
        <family val="3"/>
        <charset val="128"/>
      </rPr>
      <t>きな被害が生じる可能性があり、水道施設の耐震対策を推進していくことが重要です。
　管路経年化率については、比率は右肩上がりで老朽化が進んでいることがわかります。管路更新率については、平成30年度から配水池改良事業に伴い、管路更新事業費予算の縮小により低下しています。管路については、平成17年度から耐震管への更新に取り組んでおり、管路の耐震化率は年々向上しています。</t>
    </r>
    <rPh sb="334" eb="335">
      <t>ヒ</t>
    </rPh>
    <phoneticPr fontId="4"/>
  </si>
  <si>
    <r>
      <rPr>
        <sz val="7.5"/>
        <rFont val="ＭＳ ゴシック"/>
        <family val="3"/>
        <charset val="128"/>
      </rPr>
      <t>①経常収支比率（経常費用に対する経常収益の割合）　　　　　　　　　　　　　　　　　　　　　　　　　　
　類似団体の平均より高めで推移し健全な経営水準ですが、平成28年度は給水収益の減および維持管理に伴う費用の増により低下しています。平成30年度は、料金改定を実施したことにより上昇しています。令和元年度からは、水道料金の減少に伴い低下しています。令和2年度は、令和2年7月豪雨災害等に伴い、水道料金を減免したことにより更に低下しています。　　　　　　　　　　　　　　　　　　　　　　　　　　　　　　　　　　　　②累積欠損金比率（営業収益に対する営業活動で生じた累積欠損金の割合）累積欠損金は発生しておらず、健全な経営状況にあるといえます。　　　　　　　　　　　　　　　　　　　　　　　　　　　　　　　　　　　　　　　　　　　　③流動比率（短期の債務の支払いに十分な流動資産があるかをみる）　　　　　　　　　　　　　　　　　　　
　高ければ高いほど企業の支払能力が高いといえ、100％を下回ると、使えるお金よりも、支払わなければならないお金の方が多いということが言えます。類似団体の平均より高めに推移し、健全な水準となっています。　　　　　　
④企業債残高対給水収益比率（給水収益に対する企業債残高の割合）　　　　　　　　　　　　
　企業債が事業運営の負担になっていないかを評価するものです。繰上償還を行ったことなどにより、類似団体平均と比較して低い数値となっています。　　　　　　　　　　　　　　　　　　　　　　　　　　　　　　　　　　　　　　　　　　　　　⑤料金回収率（給水に係る費用が、どの程度給水収益で賄えているかを示す）　　　　　　　　　　　　　　　　　　　　　　　　　　
　令和元年度までは、類似団体の平均を上回っており、100％以上で採算性を確保し良好な状態と言えます。高いほど料金の収益性が良く、100%を下回っている場合は、給水にかかる費用を給水収益以外で賄っていることになります。令和2年度は、令和2年7月豪雨災害等に伴い、水道料金を減免したことにより類似団体を下回っております。　</t>
    </r>
    <r>
      <rPr>
        <sz val="7.5"/>
        <color theme="1"/>
        <rFont val="ＭＳ ゴシック"/>
        <family val="3"/>
        <charset val="128"/>
      </rPr>
      <t xml:space="preserve">　　　　　　　　　　　　　　　　　　　　　　　　　　　　　　　　　　　　　　　　　　　　　　
⑥給水原価（水1m3を給水するためにいくら費用がかかったかを示す）　　　　　　　　　　　　　　　　　　
　類似団体に比べ低廉な給水原価となっています。
⑦施設利用率（施設がどれだけ効率的に利用されているかを示す）　　　　　　　　　　　　　　　　　　
　水需要が減少していること等から減少しており、今後も減少傾向で推移すると見込まれます。
⑧有収率（配水量のうち収益につながった水量の割合を示す）
　令和2年度の有収率の減少は、令和2年7月豪雨災害に伴い、配水管破損等により漏水が多発したことが原因となっています。それ以外については、配水管の更新を行い、類似団体と同程度の水準となっています。今後も老朽管の更新や漏水調査の継続的な実施等により更なる向上を図ります。 </t>
    </r>
    <rPh sb="742" eb="744">
      <t>レイワ</t>
    </rPh>
    <rPh sb="744" eb="745">
      <t>ガン</t>
    </rPh>
    <rPh sb="745" eb="747">
      <t>ネンド</t>
    </rPh>
    <rPh sb="1146" eb="1148">
      <t>レイワ</t>
    </rPh>
    <rPh sb="1174" eb="1177">
      <t>ハイスイカン</t>
    </rPh>
    <rPh sb="1177" eb="1179">
      <t>ハソン</t>
    </rPh>
    <rPh sb="1179" eb="118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</si>
</sst>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7"/>
      <color theme="1"/>
      <name val="ＭＳ ゴシック"/>
      <family val="3"/>
      <charset val="128"/>
    </font>
    <font>
      <sz val="8"/>
      <name val="ＭＳ ゴシック"/>
      <family val="3"/>
      <charset val="128"/>
    </font>
    <font>
      <sz val="7.5"/>
      <color theme="1"/>
      <name val="ＭＳ ゴシック"/>
      <family val="3"/>
      <charset val="128"/>
    </font>
    <font>
      <sz val="7.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9" fillId="0" borderId="9"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0.81</c:v>
                </c:pt>
                <c:pt idx="1">
                  <c:v>0.82</c:v>
                </c:pt>
                <c:pt idx="2">
                  <c:v>0.68</c:v>
                </c:pt>
                <c:pt idx="3">
                  <c:v>0.47</c:v>
                </c:pt>
                <c:pt idx="4">
                  <c:v>0.42</c:v>
                </c:pt>
              </c:numCache>
            </c:numRef>
          </c:val>
          <c:extLst>
            <c:ext xmlns:c16="http://schemas.microsoft.com/office/drawing/2014/chart" uri="{C3380CC4-5D6E-409C-BE32-E72D297353CC}">
              <c16:uniqueId val="{00000000-9454-4243-9CE1-EC93E2E1A73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9454-4243-9CE1-EC93E2E1A73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112.95</c:v>
                </c:pt>
                <c:pt idx="1">
                  <c:v>113.71</c:v>
                </c:pt>
                <c:pt idx="2">
                  <c:v>122.6</c:v>
                </c:pt>
                <c:pt idx="3">
                  <c:v>118.92</c:v>
                </c:pt>
                <c:pt idx="4">
                  <c:v>111.03</c:v>
                </c:pt>
              </c:numCache>
            </c:numRef>
          </c:val>
          <c:extLst>
            <c:ext xmlns:c16="http://schemas.microsoft.com/office/drawing/2014/chart" uri="{C3380CC4-5D6E-409C-BE32-E72D297353CC}">
              <c16:uniqueId val="{00000000-D492-40D8-904B-81CCFF02E9E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D492-40D8-904B-81CCFF02E9E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53.76</c:v>
                </c:pt>
                <c:pt idx="1">
                  <c:v>54.55</c:v>
                </c:pt>
                <c:pt idx="2">
                  <c:v>55.4</c:v>
                </c:pt>
                <c:pt idx="3">
                  <c:v>55.82</c:v>
                </c:pt>
                <c:pt idx="4">
                  <c:v>56.84</c:v>
                </c:pt>
              </c:numCache>
            </c:numRef>
          </c:val>
          <c:extLst>
            <c:ext xmlns:c16="http://schemas.microsoft.com/office/drawing/2014/chart" uri="{C3380CC4-5D6E-409C-BE32-E72D297353CC}">
              <c16:uniqueId val="{00000000-C87B-4751-9934-596EDFA3BDC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C87B-4751-9934-596EDFA3BDC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3.68</c:v>
                </c:pt>
                <c:pt idx="1">
                  <c:v>7.43</c:v>
                </c:pt>
                <c:pt idx="2">
                  <c:v>9.58</c:v>
                </c:pt>
                <c:pt idx="3">
                  <c:v>12.52</c:v>
                </c:pt>
                <c:pt idx="4">
                  <c:v>14.48</c:v>
                </c:pt>
              </c:numCache>
            </c:numRef>
          </c:val>
          <c:extLst>
            <c:ext xmlns:c16="http://schemas.microsoft.com/office/drawing/2014/chart" uri="{C3380CC4-5D6E-409C-BE32-E72D297353CC}">
              <c16:uniqueId val="{00000000-A513-4C11-AF39-4C958DA7542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A513-4C11-AF39-4C958DA7542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EB-4369-8F6A-E9B60DDD5FF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BDEB-4369-8F6A-E9B60DDD5FF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450.96</c:v>
                </c:pt>
                <c:pt idx="1">
                  <c:v>612.11</c:v>
                </c:pt>
                <c:pt idx="2">
                  <c:v>523.07000000000005</c:v>
                </c:pt>
                <c:pt idx="3">
                  <c:v>512.85</c:v>
                </c:pt>
                <c:pt idx="4">
                  <c:v>577.41999999999996</c:v>
                </c:pt>
              </c:numCache>
            </c:numRef>
          </c:val>
          <c:extLst>
            <c:ext xmlns:c16="http://schemas.microsoft.com/office/drawing/2014/chart" uri="{C3380CC4-5D6E-409C-BE32-E72D297353CC}">
              <c16:uniqueId val="{00000000-3876-444C-89E9-EDC88DA7597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3876-444C-89E9-EDC88DA7597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229.54</c:v>
                </c:pt>
                <c:pt idx="1">
                  <c:v>221.27</c:v>
                </c:pt>
                <c:pt idx="2">
                  <c:v>200.32</c:v>
                </c:pt>
                <c:pt idx="3">
                  <c:v>194.23</c:v>
                </c:pt>
                <c:pt idx="4">
                  <c:v>230.79</c:v>
                </c:pt>
              </c:numCache>
            </c:numRef>
          </c:val>
          <c:extLst>
            <c:ext xmlns:c16="http://schemas.microsoft.com/office/drawing/2014/chart" uri="{C3380CC4-5D6E-409C-BE32-E72D297353CC}">
              <c16:uniqueId val="{00000000-C908-4D93-9968-D7AD7EC0B38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C908-4D93-9968-D7AD7EC0B38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100.12</c:v>
                </c:pt>
                <c:pt idx="1">
                  <c:v>107.62</c:v>
                </c:pt>
                <c:pt idx="2">
                  <c:v>111.75</c:v>
                </c:pt>
                <c:pt idx="3">
                  <c:v>105.64</c:v>
                </c:pt>
                <c:pt idx="4">
                  <c:v>92.06</c:v>
                </c:pt>
              </c:numCache>
            </c:numRef>
          </c:val>
          <c:extLst>
            <c:ext xmlns:c16="http://schemas.microsoft.com/office/drawing/2014/chart" uri="{C3380CC4-5D6E-409C-BE32-E72D297353CC}">
              <c16:uniqueId val="{00000000-45EB-4339-9F5A-9B6286790A2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45EB-4339-9F5A-9B6286790A2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125.53</c:v>
                </c:pt>
                <c:pt idx="1">
                  <c:v>116.99</c:v>
                </c:pt>
                <c:pt idx="2">
                  <c:v>122.13</c:v>
                </c:pt>
                <c:pt idx="3">
                  <c:v>130.11000000000001</c:v>
                </c:pt>
                <c:pt idx="4">
                  <c:v>139.62</c:v>
                </c:pt>
              </c:numCache>
            </c:numRef>
          </c:val>
          <c:extLst>
            <c:ext xmlns:c16="http://schemas.microsoft.com/office/drawing/2014/chart" uri="{C3380CC4-5D6E-409C-BE32-E72D297353CC}">
              <c16:uniqueId val="{00000000-72EE-487A-B52E-E2481D53F92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72EE-487A-B52E-E2481D53F92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45.58</c:v>
                </c:pt>
                <c:pt idx="1">
                  <c:v>45.25</c:v>
                </c:pt>
                <c:pt idx="2">
                  <c:v>44.28</c:v>
                </c:pt>
                <c:pt idx="3">
                  <c:v>43.72</c:v>
                </c:pt>
                <c:pt idx="4">
                  <c:v>40.14</c:v>
                </c:pt>
              </c:numCache>
            </c:numRef>
          </c:val>
          <c:extLst>
            <c:ext xmlns:c16="http://schemas.microsoft.com/office/drawing/2014/chart" uri="{C3380CC4-5D6E-409C-BE32-E72D297353CC}">
              <c16:uniqueId val="{00000000-A50C-4FBC-AE67-B0BA6DF301F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A50C-4FBC-AE67-B0BA6DF301F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85.43</c:v>
                </c:pt>
                <c:pt idx="1">
                  <c:v>85.51</c:v>
                </c:pt>
                <c:pt idx="2">
                  <c:v>85.54</c:v>
                </c:pt>
                <c:pt idx="3">
                  <c:v>85.57</c:v>
                </c:pt>
                <c:pt idx="4">
                  <c:v>81.180000000000007</c:v>
                </c:pt>
              </c:numCache>
            </c:numRef>
          </c:val>
          <c:extLst>
            <c:ext xmlns:c16="http://schemas.microsoft.com/office/drawing/2014/chart" uri="{C3380CC4-5D6E-409C-BE32-E72D297353CC}">
              <c16:uniqueId val="{00000000-2612-4840-9952-5BB316620F2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2612-4840-9952-5BB316620F2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13" zoomScale="130" zoomScaleNormal="13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熊本県　人吉市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6" t="str">
        <f>データ!$M$6</f>
        <v>非設置</v>
      </c>
      <c r="AE8" s="86"/>
      <c r="AF8" s="86"/>
      <c r="AG8" s="86"/>
      <c r="AH8" s="86"/>
      <c r="AI8" s="86"/>
      <c r="AJ8" s="86"/>
      <c r="AK8" s="4"/>
      <c r="AL8" s="74">
        <f>データ!$R$6</f>
        <v>31559</v>
      </c>
      <c r="AM8" s="74"/>
      <c r="AN8" s="74"/>
      <c r="AO8" s="74"/>
      <c r="AP8" s="74"/>
      <c r="AQ8" s="74"/>
      <c r="AR8" s="74"/>
      <c r="AS8" s="74"/>
      <c r="AT8" s="70">
        <f>データ!$S$6</f>
        <v>210.55</v>
      </c>
      <c r="AU8" s="71"/>
      <c r="AV8" s="71"/>
      <c r="AW8" s="71"/>
      <c r="AX8" s="71"/>
      <c r="AY8" s="71"/>
      <c r="AZ8" s="71"/>
      <c r="BA8" s="71"/>
      <c r="BB8" s="73">
        <f>データ!$T$6</f>
        <v>149.88999999999999</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78.98</v>
      </c>
      <c r="J10" s="71"/>
      <c r="K10" s="71"/>
      <c r="L10" s="71"/>
      <c r="M10" s="71"/>
      <c r="N10" s="71"/>
      <c r="O10" s="72"/>
      <c r="P10" s="73">
        <f>データ!$P$6</f>
        <v>97.21</v>
      </c>
      <c r="Q10" s="73"/>
      <c r="R10" s="73"/>
      <c r="S10" s="73"/>
      <c r="T10" s="73"/>
      <c r="U10" s="73"/>
      <c r="V10" s="73"/>
      <c r="W10" s="74">
        <f>データ!$Q$6</f>
        <v>2666</v>
      </c>
      <c r="X10" s="74"/>
      <c r="Y10" s="74"/>
      <c r="Z10" s="74"/>
      <c r="AA10" s="74"/>
      <c r="AB10" s="74"/>
      <c r="AC10" s="74"/>
      <c r="AD10" s="2"/>
      <c r="AE10" s="2"/>
      <c r="AF10" s="2"/>
      <c r="AG10" s="2"/>
      <c r="AH10" s="4"/>
      <c r="AI10" s="4"/>
      <c r="AJ10" s="4"/>
      <c r="AK10" s="4"/>
      <c r="AL10" s="74">
        <f>データ!$U$6</f>
        <v>30306</v>
      </c>
      <c r="AM10" s="74"/>
      <c r="AN10" s="74"/>
      <c r="AO10" s="74"/>
      <c r="AP10" s="74"/>
      <c r="AQ10" s="74"/>
      <c r="AR10" s="74"/>
      <c r="AS10" s="74"/>
      <c r="AT10" s="70">
        <f>データ!$V$6</f>
        <v>39.07</v>
      </c>
      <c r="AU10" s="71"/>
      <c r="AV10" s="71"/>
      <c r="AW10" s="71"/>
      <c r="AX10" s="71"/>
      <c r="AY10" s="71"/>
      <c r="AZ10" s="71"/>
      <c r="BA10" s="71"/>
      <c r="BB10" s="73">
        <f>データ!$W$6</f>
        <v>775.68</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8" t="s">
        <v>112</v>
      </c>
      <c r="BM16" s="99"/>
      <c r="BN16" s="99"/>
      <c r="BO16" s="99"/>
      <c r="BP16" s="99"/>
      <c r="BQ16" s="99"/>
      <c r="BR16" s="99"/>
      <c r="BS16" s="99"/>
      <c r="BT16" s="99"/>
      <c r="BU16" s="99"/>
      <c r="BV16" s="99"/>
      <c r="BW16" s="99"/>
      <c r="BX16" s="99"/>
      <c r="BY16" s="99"/>
      <c r="BZ16" s="10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8"/>
      <c r="BM17" s="99"/>
      <c r="BN17" s="99"/>
      <c r="BO17" s="99"/>
      <c r="BP17" s="99"/>
      <c r="BQ17" s="99"/>
      <c r="BR17" s="99"/>
      <c r="BS17" s="99"/>
      <c r="BT17" s="99"/>
      <c r="BU17" s="99"/>
      <c r="BV17" s="99"/>
      <c r="BW17" s="99"/>
      <c r="BX17" s="99"/>
      <c r="BY17" s="99"/>
      <c r="BZ17" s="10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8"/>
      <c r="BM18" s="99"/>
      <c r="BN18" s="99"/>
      <c r="BO18" s="99"/>
      <c r="BP18" s="99"/>
      <c r="BQ18" s="99"/>
      <c r="BR18" s="99"/>
      <c r="BS18" s="99"/>
      <c r="BT18" s="99"/>
      <c r="BU18" s="99"/>
      <c r="BV18" s="99"/>
      <c r="BW18" s="99"/>
      <c r="BX18" s="99"/>
      <c r="BY18" s="99"/>
      <c r="BZ18" s="10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8"/>
      <c r="BM19" s="99"/>
      <c r="BN19" s="99"/>
      <c r="BO19" s="99"/>
      <c r="BP19" s="99"/>
      <c r="BQ19" s="99"/>
      <c r="BR19" s="99"/>
      <c r="BS19" s="99"/>
      <c r="BT19" s="99"/>
      <c r="BU19" s="99"/>
      <c r="BV19" s="99"/>
      <c r="BW19" s="99"/>
      <c r="BX19" s="99"/>
      <c r="BY19" s="99"/>
      <c r="BZ19" s="10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8"/>
      <c r="BM20" s="99"/>
      <c r="BN20" s="99"/>
      <c r="BO20" s="99"/>
      <c r="BP20" s="99"/>
      <c r="BQ20" s="99"/>
      <c r="BR20" s="99"/>
      <c r="BS20" s="99"/>
      <c r="BT20" s="99"/>
      <c r="BU20" s="99"/>
      <c r="BV20" s="99"/>
      <c r="BW20" s="99"/>
      <c r="BX20" s="99"/>
      <c r="BY20" s="99"/>
      <c r="BZ20" s="10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8"/>
      <c r="BM21" s="99"/>
      <c r="BN21" s="99"/>
      <c r="BO21" s="99"/>
      <c r="BP21" s="99"/>
      <c r="BQ21" s="99"/>
      <c r="BR21" s="99"/>
      <c r="BS21" s="99"/>
      <c r="BT21" s="99"/>
      <c r="BU21" s="99"/>
      <c r="BV21" s="99"/>
      <c r="BW21" s="99"/>
      <c r="BX21" s="99"/>
      <c r="BY21" s="99"/>
      <c r="BZ21" s="10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8"/>
      <c r="BM22" s="99"/>
      <c r="BN22" s="99"/>
      <c r="BO22" s="99"/>
      <c r="BP22" s="99"/>
      <c r="BQ22" s="99"/>
      <c r="BR22" s="99"/>
      <c r="BS22" s="99"/>
      <c r="BT22" s="99"/>
      <c r="BU22" s="99"/>
      <c r="BV22" s="99"/>
      <c r="BW22" s="99"/>
      <c r="BX22" s="99"/>
      <c r="BY22" s="99"/>
      <c r="BZ22" s="10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8"/>
      <c r="BM23" s="99"/>
      <c r="BN23" s="99"/>
      <c r="BO23" s="99"/>
      <c r="BP23" s="99"/>
      <c r="BQ23" s="99"/>
      <c r="BR23" s="99"/>
      <c r="BS23" s="99"/>
      <c r="BT23" s="99"/>
      <c r="BU23" s="99"/>
      <c r="BV23" s="99"/>
      <c r="BW23" s="99"/>
      <c r="BX23" s="99"/>
      <c r="BY23" s="99"/>
      <c r="BZ23" s="10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8"/>
      <c r="BM24" s="99"/>
      <c r="BN24" s="99"/>
      <c r="BO24" s="99"/>
      <c r="BP24" s="99"/>
      <c r="BQ24" s="99"/>
      <c r="BR24" s="99"/>
      <c r="BS24" s="99"/>
      <c r="BT24" s="99"/>
      <c r="BU24" s="99"/>
      <c r="BV24" s="99"/>
      <c r="BW24" s="99"/>
      <c r="BX24" s="99"/>
      <c r="BY24" s="99"/>
      <c r="BZ24" s="10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8"/>
      <c r="BM25" s="99"/>
      <c r="BN25" s="99"/>
      <c r="BO25" s="99"/>
      <c r="BP25" s="99"/>
      <c r="BQ25" s="99"/>
      <c r="BR25" s="99"/>
      <c r="BS25" s="99"/>
      <c r="BT25" s="99"/>
      <c r="BU25" s="99"/>
      <c r="BV25" s="99"/>
      <c r="BW25" s="99"/>
      <c r="BX25" s="99"/>
      <c r="BY25" s="99"/>
      <c r="BZ25" s="10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8"/>
      <c r="BM26" s="99"/>
      <c r="BN26" s="99"/>
      <c r="BO26" s="99"/>
      <c r="BP26" s="99"/>
      <c r="BQ26" s="99"/>
      <c r="BR26" s="99"/>
      <c r="BS26" s="99"/>
      <c r="BT26" s="99"/>
      <c r="BU26" s="99"/>
      <c r="BV26" s="99"/>
      <c r="BW26" s="99"/>
      <c r="BX26" s="99"/>
      <c r="BY26" s="99"/>
      <c r="BZ26" s="10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8"/>
      <c r="BM27" s="99"/>
      <c r="BN27" s="99"/>
      <c r="BO27" s="99"/>
      <c r="BP27" s="99"/>
      <c r="BQ27" s="99"/>
      <c r="BR27" s="99"/>
      <c r="BS27" s="99"/>
      <c r="BT27" s="99"/>
      <c r="BU27" s="99"/>
      <c r="BV27" s="99"/>
      <c r="BW27" s="99"/>
      <c r="BX27" s="99"/>
      <c r="BY27" s="99"/>
      <c r="BZ27" s="10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8"/>
      <c r="BM28" s="99"/>
      <c r="BN28" s="99"/>
      <c r="BO28" s="99"/>
      <c r="BP28" s="99"/>
      <c r="BQ28" s="99"/>
      <c r="BR28" s="99"/>
      <c r="BS28" s="99"/>
      <c r="BT28" s="99"/>
      <c r="BU28" s="99"/>
      <c r="BV28" s="99"/>
      <c r="BW28" s="99"/>
      <c r="BX28" s="99"/>
      <c r="BY28" s="99"/>
      <c r="BZ28" s="10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8"/>
      <c r="BM29" s="99"/>
      <c r="BN29" s="99"/>
      <c r="BO29" s="99"/>
      <c r="BP29" s="99"/>
      <c r="BQ29" s="99"/>
      <c r="BR29" s="99"/>
      <c r="BS29" s="99"/>
      <c r="BT29" s="99"/>
      <c r="BU29" s="99"/>
      <c r="BV29" s="99"/>
      <c r="BW29" s="99"/>
      <c r="BX29" s="99"/>
      <c r="BY29" s="99"/>
      <c r="BZ29" s="10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8"/>
      <c r="BM30" s="99"/>
      <c r="BN30" s="99"/>
      <c r="BO30" s="99"/>
      <c r="BP30" s="99"/>
      <c r="BQ30" s="99"/>
      <c r="BR30" s="99"/>
      <c r="BS30" s="99"/>
      <c r="BT30" s="99"/>
      <c r="BU30" s="99"/>
      <c r="BV30" s="99"/>
      <c r="BW30" s="99"/>
      <c r="BX30" s="99"/>
      <c r="BY30" s="99"/>
      <c r="BZ30" s="10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8"/>
      <c r="BM31" s="99"/>
      <c r="BN31" s="99"/>
      <c r="BO31" s="99"/>
      <c r="BP31" s="99"/>
      <c r="BQ31" s="99"/>
      <c r="BR31" s="99"/>
      <c r="BS31" s="99"/>
      <c r="BT31" s="99"/>
      <c r="BU31" s="99"/>
      <c r="BV31" s="99"/>
      <c r="BW31" s="99"/>
      <c r="BX31" s="99"/>
      <c r="BY31" s="99"/>
      <c r="BZ31" s="10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8"/>
      <c r="BM32" s="99"/>
      <c r="BN32" s="99"/>
      <c r="BO32" s="99"/>
      <c r="BP32" s="99"/>
      <c r="BQ32" s="99"/>
      <c r="BR32" s="99"/>
      <c r="BS32" s="99"/>
      <c r="BT32" s="99"/>
      <c r="BU32" s="99"/>
      <c r="BV32" s="99"/>
      <c r="BW32" s="99"/>
      <c r="BX32" s="99"/>
      <c r="BY32" s="99"/>
      <c r="BZ32" s="10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8"/>
      <c r="BM33" s="99"/>
      <c r="BN33" s="99"/>
      <c r="BO33" s="99"/>
      <c r="BP33" s="99"/>
      <c r="BQ33" s="99"/>
      <c r="BR33" s="99"/>
      <c r="BS33" s="99"/>
      <c r="BT33" s="99"/>
      <c r="BU33" s="99"/>
      <c r="BV33" s="99"/>
      <c r="BW33" s="99"/>
      <c r="BX33" s="99"/>
      <c r="BY33" s="99"/>
      <c r="BZ33" s="10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8"/>
      <c r="BM34" s="99"/>
      <c r="BN34" s="99"/>
      <c r="BO34" s="99"/>
      <c r="BP34" s="99"/>
      <c r="BQ34" s="99"/>
      <c r="BR34" s="99"/>
      <c r="BS34" s="99"/>
      <c r="BT34" s="99"/>
      <c r="BU34" s="99"/>
      <c r="BV34" s="99"/>
      <c r="BW34" s="99"/>
      <c r="BX34" s="99"/>
      <c r="BY34" s="99"/>
      <c r="BZ34" s="10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8"/>
      <c r="BM35" s="99"/>
      <c r="BN35" s="99"/>
      <c r="BO35" s="99"/>
      <c r="BP35" s="99"/>
      <c r="BQ35" s="99"/>
      <c r="BR35" s="99"/>
      <c r="BS35" s="99"/>
      <c r="BT35" s="99"/>
      <c r="BU35" s="99"/>
      <c r="BV35" s="99"/>
      <c r="BW35" s="99"/>
      <c r="BX35" s="99"/>
      <c r="BY35" s="99"/>
      <c r="BZ35" s="10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8"/>
      <c r="BM36" s="99"/>
      <c r="BN36" s="99"/>
      <c r="BO36" s="99"/>
      <c r="BP36" s="99"/>
      <c r="BQ36" s="99"/>
      <c r="BR36" s="99"/>
      <c r="BS36" s="99"/>
      <c r="BT36" s="99"/>
      <c r="BU36" s="99"/>
      <c r="BV36" s="99"/>
      <c r="BW36" s="99"/>
      <c r="BX36" s="99"/>
      <c r="BY36" s="99"/>
      <c r="BZ36" s="10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8"/>
      <c r="BM37" s="99"/>
      <c r="BN37" s="99"/>
      <c r="BO37" s="99"/>
      <c r="BP37" s="99"/>
      <c r="BQ37" s="99"/>
      <c r="BR37" s="99"/>
      <c r="BS37" s="99"/>
      <c r="BT37" s="99"/>
      <c r="BU37" s="99"/>
      <c r="BV37" s="99"/>
      <c r="BW37" s="99"/>
      <c r="BX37" s="99"/>
      <c r="BY37" s="99"/>
      <c r="BZ37" s="10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8"/>
      <c r="BM38" s="99"/>
      <c r="BN38" s="99"/>
      <c r="BO38" s="99"/>
      <c r="BP38" s="99"/>
      <c r="BQ38" s="99"/>
      <c r="BR38" s="99"/>
      <c r="BS38" s="99"/>
      <c r="BT38" s="99"/>
      <c r="BU38" s="99"/>
      <c r="BV38" s="99"/>
      <c r="BW38" s="99"/>
      <c r="BX38" s="99"/>
      <c r="BY38" s="99"/>
      <c r="BZ38" s="10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8"/>
      <c r="BM39" s="99"/>
      <c r="BN39" s="99"/>
      <c r="BO39" s="99"/>
      <c r="BP39" s="99"/>
      <c r="BQ39" s="99"/>
      <c r="BR39" s="99"/>
      <c r="BS39" s="99"/>
      <c r="BT39" s="99"/>
      <c r="BU39" s="99"/>
      <c r="BV39" s="99"/>
      <c r="BW39" s="99"/>
      <c r="BX39" s="99"/>
      <c r="BY39" s="99"/>
      <c r="BZ39" s="10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8"/>
      <c r="BM40" s="99"/>
      <c r="BN40" s="99"/>
      <c r="BO40" s="99"/>
      <c r="BP40" s="99"/>
      <c r="BQ40" s="99"/>
      <c r="BR40" s="99"/>
      <c r="BS40" s="99"/>
      <c r="BT40" s="99"/>
      <c r="BU40" s="99"/>
      <c r="BV40" s="99"/>
      <c r="BW40" s="99"/>
      <c r="BX40" s="99"/>
      <c r="BY40" s="99"/>
      <c r="BZ40" s="10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8"/>
      <c r="BM41" s="99"/>
      <c r="BN41" s="99"/>
      <c r="BO41" s="99"/>
      <c r="BP41" s="99"/>
      <c r="BQ41" s="99"/>
      <c r="BR41" s="99"/>
      <c r="BS41" s="99"/>
      <c r="BT41" s="99"/>
      <c r="BU41" s="99"/>
      <c r="BV41" s="99"/>
      <c r="BW41" s="99"/>
      <c r="BX41" s="99"/>
      <c r="BY41" s="99"/>
      <c r="BZ41" s="10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8"/>
      <c r="BM42" s="99"/>
      <c r="BN42" s="99"/>
      <c r="BO42" s="99"/>
      <c r="BP42" s="99"/>
      <c r="BQ42" s="99"/>
      <c r="BR42" s="99"/>
      <c r="BS42" s="99"/>
      <c r="BT42" s="99"/>
      <c r="BU42" s="99"/>
      <c r="BV42" s="99"/>
      <c r="BW42" s="99"/>
      <c r="BX42" s="99"/>
      <c r="BY42" s="99"/>
      <c r="BZ42" s="10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8"/>
      <c r="BM43" s="99"/>
      <c r="BN43" s="99"/>
      <c r="BO43" s="99"/>
      <c r="BP43" s="99"/>
      <c r="BQ43" s="99"/>
      <c r="BR43" s="99"/>
      <c r="BS43" s="99"/>
      <c r="BT43" s="99"/>
      <c r="BU43" s="99"/>
      <c r="BV43" s="99"/>
      <c r="BW43" s="99"/>
      <c r="BX43" s="99"/>
      <c r="BY43" s="99"/>
      <c r="BZ43" s="10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8"/>
      <c r="BM44" s="99"/>
      <c r="BN44" s="99"/>
      <c r="BO44" s="99"/>
      <c r="BP44" s="99"/>
      <c r="BQ44" s="99"/>
      <c r="BR44" s="99"/>
      <c r="BS44" s="99"/>
      <c r="BT44" s="99"/>
      <c r="BU44" s="99"/>
      <c r="BV44" s="99"/>
      <c r="BW44" s="99"/>
      <c r="BX44" s="99"/>
      <c r="BY44" s="99"/>
      <c r="BZ44" s="10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111</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6D+MWey/EITsEB7+R6rvqBsBpFHdc4P25ArJdafLBvKtGM/vhWX2KbNNsz3AZDRmGIdwp0HLCFiiC5gdGS282g==" saltValue="XY3MRlppFIY8ME9NnmT9i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432032</v>
      </c>
      <c r="D6" s="34">
        <f t="shared" si="3"/>
        <v>46</v>
      </c>
      <c r="E6" s="34">
        <f t="shared" si="3"/>
        <v>1</v>
      </c>
      <c r="F6" s="34">
        <f t="shared" si="3"/>
        <v>0</v>
      </c>
      <c r="G6" s="34">
        <f t="shared" si="3"/>
        <v>1</v>
      </c>
      <c r="H6" s="34" t="str">
        <f t="shared" si="3"/>
        <v>熊本県　人吉市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78.98</v>
      </c>
      <c r="P6" s="35">
        <f t="shared" si="3"/>
        <v>97.21</v>
      </c>
      <c r="Q6" s="35">
        <f t="shared" si="3"/>
        <v>2666</v>
      </c>
      <c r="R6" s="35">
        <f t="shared" si="3"/>
        <v>31559</v>
      </c>
      <c r="S6" s="35">
        <f t="shared" si="3"/>
        <v>210.55</v>
      </c>
      <c r="T6" s="35">
        <f t="shared" si="3"/>
        <v>149.88999999999999</v>
      </c>
      <c r="U6" s="35">
        <f t="shared" si="3"/>
        <v>30306</v>
      </c>
      <c r="V6" s="35">
        <f t="shared" si="3"/>
        <v>39.07</v>
      </c>
      <c r="W6" s="35">
        <f t="shared" si="3"/>
        <v>775.68</v>
      </c>
      <c r="X6" s="36">
        <f>IF(X7="",NA(),X7)</f>
        <v>112.95</v>
      </c>
      <c r="Y6" s="36">
        <f t="shared" ref="Y6:AG6" si="4">IF(Y7="",NA(),Y7)</f>
        <v>113.71</v>
      </c>
      <c r="Z6" s="36">
        <f t="shared" si="4"/>
        <v>122.6</v>
      </c>
      <c r="AA6" s="36">
        <f t="shared" si="4"/>
        <v>118.92</v>
      </c>
      <c r="AB6" s="36">
        <f t="shared" si="4"/>
        <v>111.03</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450.96</v>
      </c>
      <c r="AU6" s="36">
        <f t="shared" ref="AU6:BC6" si="6">IF(AU7="",NA(),AU7)</f>
        <v>612.11</v>
      </c>
      <c r="AV6" s="36">
        <f t="shared" si="6"/>
        <v>523.07000000000005</v>
      </c>
      <c r="AW6" s="36">
        <f t="shared" si="6"/>
        <v>512.85</v>
      </c>
      <c r="AX6" s="36">
        <f t="shared" si="6"/>
        <v>577.41999999999996</v>
      </c>
      <c r="AY6" s="36">
        <f t="shared" si="6"/>
        <v>377.63</v>
      </c>
      <c r="AZ6" s="36">
        <f t="shared" si="6"/>
        <v>357.34</v>
      </c>
      <c r="BA6" s="36">
        <f t="shared" si="6"/>
        <v>366.03</v>
      </c>
      <c r="BB6" s="36">
        <f t="shared" si="6"/>
        <v>365.18</v>
      </c>
      <c r="BC6" s="36">
        <f t="shared" si="6"/>
        <v>327.77</v>
      </c>
      <c r="BD6" s="35" t="str">
        <f>IF(BD7="","",IF(BD7="-","【-】","【"&amp;SUBSTITUTE(TEXT(BD7,"#,##0.00"),"-","△")&amp;"】"))</f>
        <v>【260.31】</v>
      </c>
      <c r="BE6" s="36">
        <f>IF(BE7="",NA(),BE7)</f>
        <v>229.54</v>
      </c>
      <c r="BF6" s="36">
        <f t="shared" ref="BF6:BN6" si="7">IF(BF7="",NA(),BF7)</f>
        <v>221.27</v>
      </c>
      <c r="BG6" s="36">
        <f t="shared" si="7"/>
        <v>200.32</v>
      </c>
      <c r="BH6" s="36">
        <f t="shared" si="7"/>
        <v>194.23</v>
      </c>
      <c r="BI6" s="36">
        <f t="shared" si="7"/>
        <v>230.79</v>
      </c>
      <c r="BJ6" s="36">
        <f t="shared" si="7"/>
        <v>364.71</v>
      </c>
      <c r="BK6" s="36">
        <f t="shared" si="7"/>
        <v>373.69</v>
      </c>
      <c r="BL6" s="36">
        <f t="shared" si="7"/>
        <v>370.12</v>
      </c>
      <c r="BM6" s="36">
        <f t="shared" si="7"/>
        <v>371.65</v>
      </c>
      <c r="BN6" s="36">
        <f t="shared" si="7"/>
        <v>397.1</v>
      </c>
      <c r="BO6" s="35" t="str">
        <f>IF(BO7="","",IF(BO7="-","【-】","【"&amp;SUBSTITUTE(TEXT(BO7,"#,##0.00"),"-","△")&amp;"】"))</f>
        <v>【275.67】</v>
      </c>
      <c r="BP6" s="36">
        <f>IF(BP7="",NA(),BP7)</f>
        <v>100.12</v>
      </c>
      <c r="BQ6" s="36">
        <f t="shared" ref="BQ6:BY6" si="8">IF(BQ7="",NA(),BQ7)</f>
        <v>107.62</v>
      </c>
      <c r="BR6" s="36">
        <f t="shared" si="8"/>
        <v>111.75</v>
      </c>
      <c r="BS6" s="36">
        <f t="shared" si="8"/>
        <v>105.64</v>
      </c>
      <c r="BT6" s="36">
        <f t="shared" si="8"/>
        <v>92.06</v>
      </c>
      <c r="BU6" s="36">
        <f t="shared" si="8"/>
        <v>100.65</v>
      </c>
      <c r="BV6" s="36">
        <f t="shared" si="8"/>
        <v>99.87</v>
      </c>
      <c r="BW6" s="36">
        <f t="shared" si="8"/>
        <v>100.42</v>
      </c>
      <c r="BX6" s="36">
        <f t="shared" si="8"/>
        <v>98.77</v>
      </c>
      <c r="BY6" s="36">
        <f t="shared" si="8"/>
        <v>95.79</v>
      </c>
      <c r="BZ6" s="35" t="str">
        <f>IF(BZ7="","",IF(BZ7="-","【-】","【"&amp;SUBSTITUTE(TEXT(BZ7,"#,##0.00"),"-","△")&amp;"】"))</f>
        <v>【100.05】</v>
      </c>
      <c r="CA6" s="36">
        <f>IF(CA7="",NA(),CA7)</f>
        <v>125.53</v>
      </c>
      <c r="CB6" s="36">
        <f t="shared" ref="CB6:CJ6" si="9">IF(CB7="",NA(),CB7)</f>
        <v>116.99</v>
      </c>
      <c r="CC6" s="36">
        <f t="shared" si="9"/>
        <v>122.13</v>
      </c>
      <c r="CD6" s="36">
        <f t="shared" si="9"/>
        <v>130.11000000000001</v>
      </c>
      <c r="CE6" s="36">
        <f t="shared" si="9"/>
        <v>139.62</v>
      </c>
      <c r="CF6" s="36">
        <f t="shared" si="9"/>
        <v>170.19</v>
      </c>
      <c r="CG6" s="36">
        <f t="shared" si="9"/>
        <v>171.81</v>
      </c>
      <c r="CH6" s="36">
        <f t="shared" si="9"/>
        <v>171.67</v>
      </c>
      <c r="CI6" s="36">
        <f t="shared" si="9"/>
        <v>173.67</v>
      </c>
      <c r="CJ6" s="36">
        <f t="shared" si="9"/>
        <v>171.13</v>
      </c>
      <c r="CK6" s="35" t="str">
        <f>IF(CK7="","",IF(CK7="-","【-】","【"&amp;SUBSTITUTE(TEXT(CK7,"#,##0.00"),"-","△")&amp;"】"))</f>
        <v>【166.40】</v>
      </c>
      <c r="CL6" s="36">
        <f>IF(CL7="",NA(),CL7)</f>
        <v>45.58</v>
      </c>
      <c r="CM6" s="36">
        <f t="shared" ref="CM6:CU6" si="10">IF(CM7="",NA(),CM7)</f>
        <v>45.25</v>
      </c>
      <c r="CN6" s="36">
        <f t="shared" si="10"/>
        <v>44.28</v>
      </c>
      <c r="CO6" s="36">
        <f t="shared" si="10"/>
        <v>43.72</v>
      </c>
      <c r="CP6" s="36">
        <f t="shared" si="10"/>
        <v>40.14</v>
      </c>
      <c r="CQ6" s="36">
        <f t="shared" si="10"/>
        <v>59.01</v>
      </c>
      <c r="CR6" s="36">
        <f t="shared" si="10"/>
        <v>60.03</v>
      </c>
      <c r="CS6" s="36">
        <f t="shared" si="10"/>
        <v>59.74</v>
      </c>
      <c r="CT6" s="36">
        <f t="shared" si="10"/>
        <v>59.67</v>
      </c>
      <c r="CU6" s="36">
        <f t="shared" si="10"/>
        <v>60.12</v>
      </c>
      <c r="CV6" s="35" t="str">
        <f>IF(CV7="","",IF(CV7="-","【-】","【"&amp;SUBSTITUTE(TEXT(CV7,"#,##0.00"),"-","△")&amp;"】"))</f>
        <v>【60.69】</v>
      </c>
      <c r="CW6" s="36">
        <f>IF(CW7="",NA(),CW7)</f>
        <v>85.43</v>
      </c>
      <c r="CX6" s="36">
        <f t="shared" ref="CX6:DF6" si="11">IF(CX7="",NA(),CX7)</f>
        <v>85.51</v>
      </c>
      <c r="CY6" s="36">
        <f t="shared" si="11"/>
        <v>85.54</v>
      </c>
      <c r="CZ6" s="36">
        <f t="shared" si="11"/>
        <v>85.57</v>
      </c>
      <c r="DA6" s="36">
        <f t="shared" si="11"/>
        <v>81.180000000000007</v>
      </c>
      <c r="DB6" s="36">
        <f t="shared" si="11"/>
        <v>85.37</v>
      </c>
      <c r="DC6" s="36">
        <f t="shared" si="11"/>
        <v>84.81</v>
      </c>
      <c r="DD6" s="36">
        <f t="shared" si="11"/>
        <v>84.8</v>
      </c>
      <c r="DE6" s="36">
        <f t="shared" si="11"/>
        <v>84.6</v>
      </c>
      <c r="DF6" s="36">
        <f t="shared" si="11"/>
        <v>84.24</v>
      </c>
      <c r="DG6" s="35" t="str">
        <f>IF(DG7="","",IF(DG7="-","【-】","【"&amp;SUBSTITUTE(TEXT(DG7,"#,##0.00"),"-","△")&amp;"】"))</f>
        <v>【89.82】</v>
      </c>
      <c r="DH6" s="36">
        <f>IF(DH7="",NA(),DH7)</f>
        <v>53.76</v>
      </c>
      <c r="DI6" s="36">
        <f t="shared" ref="DI6:DQ6" si="12">IF(DI7="",NA(),DI7)</f>
        <v>54.55</v>
      </c>
      <c r="DJ6" s="36">
        <f t="shared" si="12"/>
        <v>55.4</v>
      </c>
      <c r="DK6" s="36">
        <f t="shared" si="12"/>
        <v>55.82</v>
      </c>
      <c r="DL6" s="36">
        <f t="shared" si="12"/>
        <v>56.84</v>
      </c>
      <c r="DM6" s="36">
        <f t="shared" si="12"/>
        <v>46.9</v>
      </c>
      <c r="DN6" s="36">
        <f t="shared" si="12"/>
        <v>47.28</v>
      </c>
      <c r="DO6" s="36">
        <f t="shared" si="12"/>
        <v>47.66</v>
      </c>
      <c r="DP6" s="36">
        <f t="shared" si="12"/>
        <v>48.17</v>
      </c>
      <c r="DQ6" s="36">
        <f t="shared" si="12"/>
        <v>48.83</v>
      </c>
      <c r="DR6" s="35" t="str">
        <f>IF(DR7="","",IF(DR7="-","【-】","【"&amp;SUBSTITUTE(TEXT(DR7,"#,##0.00"),"-","△")&amp;"】"))</f>
        <v>【50.19】</v>
      </c>
      <c r="DS6" s="36">
        <f>IF(DS7="",NA(),DS7)</f>
        <v>3.68</v>
      </c>
      <c r="DT6" s="36">
        <f t="shared" ref="DT6:EB6" si="13">IF(DT7="",NA(),DT7)</f>
        <v>7.43</v>
      </c>
      <c r="DU6" s="36">
        <f t="shared" si="13"/>
        <v>9.58</v>
      </c>
      <c r="DV6" s="36">
        <f t="shared" si="13"/>
        <v>12.52</v>
      </c>
      <c r="DW6" s="36">
        <f t="shared" si="13"/>
        <v>14.48</v>
      </c>
      <c r="DX6" s="36">
        <f t="shared" si="13"/>
        <v>12.03</v>
      </c>
      <c r="DY6" s="36">
        <f t="shared" si="13"/>
        <v>12.19</v>
      </c>
      <c r="DZ6" s="36">
        <f t="shared" si="13"/>
        <v>15.1</v>
      </c>
      <c r="EA6" s="36">
        <f t="shared" si="13"/>
        <v>17.12</v>
      </c>
      <c r="EB6" s="36">
        <f t="shared" si="13"/>
        <v>18.18</v>
      </c>
      <c r="EC6" s="35" t="str">
        <f>IF(EC7="","",IF(EC7="-","【-】","【"&amp;SUBSTITUTE(TEXT(EC7,"#,##0.00"),"-","△")&amp;"】"))</f>
        <v>【20.63】</v>
      </c>
      <c r="ED6" s="36">
        <f>IF(ED7="",NA(),ED7)</f>
        <v>0.81</v>
      </c>
      <c r="EE6" s="36">
        <f t="shared" ref="EE6:EM6" si="14">IF(EE7="",NA(),EE7)</f>
        <v>0.82</v>
      </c>
      <c r="EF6" s="36">
        <f t="shared" si="14"/>
        <v>0.68</v>
      </c>
      <c r="EG6" s="36">
        <f t="shared" si="14"/>
        <v>0.47</v>
      </c>
      <c r="EH6" s="36">
        <f t="shared" si="14"/>
        <v>0.42</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432032</v>
      </c>
      <c r="D7" s="38">
        <v>46</v>
      </c>
      <c r="E7" s="38">
        <v>1</v>
      </c>
      <c r="F7" s="38">
        <v>0</v>
      </c>
      <c r="G7" s="38">
        <v>1</v>
      </c>
      <c r="H7" s="38" t="s">
        <v>93</v>
      </c>
      <c r="I7" s="38" t="s">
        <v>94</v>
      </c>
      <c r="J7" s="38" t="s">
        <v>95</v>
      </c>
      <c r="K7" s="38" t="s">
        <v>96</v>
      </c>
      <c r="L7" s="38" t="s">
        <v>97</v>
      </c>
      <c r="M7" s="38" t="s">
        <v>98</v>
      </c>
      <c r="N7" s="39" t="s">
        <v>99</v>
      </c>
      <c r="O7" s="39">
        <v>78.98</v>
      </c>
      <c r="P7" s="39">
        <v>97.21</v>
      </c>
      <c r="Q7" s="39">
        <v>2666</v>
      </c>
      <c r="R7" s="39">
        <v>31559</v>
      </c>
      <c r="S7" s="39">
        <v>210.55</v>
      </c>
      <c r="T7" s="39">
        <v>149.88999999999999</v>
      </c>
      <c r="U7" s="39">
        <v>30306</v>
      </c>
      <c r="V7" s="39">
        <v>39.07</v>
      </c>
      <c r="W7" s="39">
        <v>775.68</v>
      </c>
      <c r="X7" s="39">
        <v>112.95</v>
      </c>
      <c r="Y7" s="39">
        <v>113.71</v>
      </c>
      <c r="Z7" s="39">
        <v>122.6</v>
      </c>
      <c r="AA7" s="39">
        <v>118.92</v>
      </c>
      <c r="AB7" s="39">
        <v>111.03</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450.96</v>
      </c>
      <c r="AU7" s="39">
        <v>612.11</v>
      </c>
      <c r="AV7" s="39">
        <v>523.07000000000005</v>
      </c>
      <c r="AW7" s="39">
        <v>512.85</v>
      </c>
      <c r="AX7" s="39">
        <v>577.41999999999996</v>
      </c>
      <c r="AY7" s="39">
        <v>377.63</v>
      </c>
      <c r="AZ7" s="39">
        <v>357.34</v>
      </c>
      <c r="BA7" s="39">
        <v>366.03</v>
      </c>
      <c r="BB7" s="39">
        <v>365.18</v>
      </c>
      <c r="BC7" s="39">
        <v>327.77</v>
      </c>
      <c r="BD7" s="39">
        <v>260.31</v>
      </c>
      <c r="BE7" s="39">
        <v>229.54</v>
      </c>
      <c r="BF7" s="39">
        <v>221.27</v>
      </c>
      <c r="BG7" s="39">
        <v>200.32</v>
      </c>
      <c r="BH7" s="39">
        <v>194.23</v>
      </c>
      <c r="BI7" s="39">
        <v>230.79</v>
      </c>
      <c r="BJ7" s="39">
        <v>364.71</v>
      </c>
      <c r="BK7" s="39">
        <v>373.69</v>
      </c>
      <c r="BL7" s="39">
        <v>370.12</v>
      </c>
      <c r="BM7" s="39">
        <v>371.65</v>
      </c>
      <c r="BN7" s="39">
        <v>397.1</v>
      </c>
      <c r="BO7" s="39">
        <v>275.67</v>
      </c>
      <c r="BP7" s="39">
        <v>100.12</v>
      </c>
      <c r="BQ7" s="39">
        <v>107.62</v>
      </c>
      <c r="BR7" s="39">
        <v>111.75</v>
      </c>
      <c r="BS7" s="39">
        <v>105.64</v>
      </c>
      <c r="BT7" s="39">
        <v>92.06</v>
      </c>
      <c r="BU7" s="39">
        <v>100.65</v>
      </c>
      <c r="BV7" s="39">
        <v>99.87</v>
      </c>
      <c r="BW7" s="39">
        <v>100.42</v>
      </c>
      <c r="BX7" s="39">
        <v>98.77</v>
      </c>
      <c r="BY7" s="39">
        <v>95.79</v>
      </c>
      <c r="BZ7" s="39">
        <v>100.05</v>
      </c>
      <c r="CA7" s="39">
        <v>125.53</v>
      </c>
      <c r="CB7" s="39">
        <v>116.99</v>
      </c>
      <c r="CC7" s="39">
        <v>122.13</v>
      </c>
      <c r="CD7" s="39">
        <v>130.11000000000001</v>
      </c>
      <c r="CE7" s="39">
        <v>139.62</v>
      </c>
      <c r="CF7" s="39">
        <v>170.19</v>
      </c>
      <c r="CG7" s="39">
        <v>171.81</v>
      </c>
      <c r="CH7" s="39">
        <v>171.67</v>
      </c>
      <c r="CI7" s="39">
        <v>173.67</v>
      </c>
      <c r="CJ7" s="39">
        <v>171.13</v>
      </c>
      <c r="CK7" s="39">
        <v>166.4</v>
      </c>
      <c r="CL7" s="39">
        <v>45.58</v>
      </c>
      <c r="CM7" s="39">
        <v>45.25</v>
      </c>
      <c r="CN7" s="39">
        <v>44.28</v>
      </c>
      <c r="CO7" s="39">
        <v>43.72</v>
      </c>
      <c r="CP7" s="39">
        <v>40.14</v>
      </c>
      <c r="CQ7" s="39">
        <v>59.01</v>
      </c>
      <c r="CR7" s="39">
        <v>60.03</v>
      </c>
      <c r="CS7" s="39">
        <v>59.74</v>
      </c>
      <c r="CT7" s="39">
        <v>59.67</v>
      </c>
      <c r="CU7" s="39">
        <v>60.12</v>
      </c>
      <c r="CV7" s="39">
        <v>60.69</v>
      </c>
      <c r="CW7" s="39">
        <v>85.43</v>
      </c>
      <c r="CX7" s="39">
        <v>85.51</v>
      </c>
      <c r="CY7" s="39">
        <v>85.54</v>
      </c>
      <c r="CZ7" s="39">
        <v>85.57</v>
      </c>
      <c r="DA7" s="39">
        <v>81.180000000000007</v>
      </c>
      <c r="DB7" s="39">
        <v>85.37</v>
      </c>
      <c r="DC7" s="39">
        <v>84.81</v>
      </c>
      <c r="DD7" s="39">
        <v>84.8</v>
      </c>
      <c r="DE7" s="39">
        <v>84.6</v>
      </c>
      <c r="DF7" s="39">
        <v>84.24</v>
      </c>
      <c r="DG7" s="39">
        <v>89.82</v>
      </c>
      <c r="DH7" s="39">
        <v>53.76</v>
      </c>
      <c r="DI7" s="39">
        <v>54.55</v>
      </c>
      <c r="DJ7" s="39">
        <v>55.4</v>
      </c>
      <c r="DK7" s="39">
        <v>55.82</v>
      </c>
      <c r="DL7" s="39">
        <v>56.84</v>
      </c>
      <c r="DM7" s="39">
        <v>46.9</v>
      </c>
      <c r="DN7" s="39">
        <v>47.28</v>
      </c>
      <c r="DO7" s="39">
        <v>47.66</v>
      </c>
      <c r="DP7" s="39">
        <v>48.17</v>
      </c>
      <c r="DQ7" s="39">
        <v>48.83</v>
      </c>
      <c r="DR7" s="39">
        <v>50.19</v>
      </c>
      <c r="DS7" s="39">
        <v>3.68</v>
      </c>
      <c r="DT7" s="39">
        <v>7.43</v>
      </c>
      <c r="DU7" s="39">
        <v>9.58</v>
      </c>
      <c r="DV7" s="39">
        <v>12.52</v>
      </c>
      <c r="DW7" s="39">
        <v>14.48</v>
      </c>
      <c r="DX7" s="39">
        <v>12.03</v>
      </c>
      <c r="DY7" s="39">
        <v>12.19</v>
      </c>
      <c r="DZ7" s="39">
        <v>15.1</v>
      </c>
      <c r="EA7" s="39">
        <v>17.12</v>
      </c>
      <c r="EB7" s="39">
        <v>18.18</v>
      </c>
      <c r="EC7" s="39">
        <v>20.63</v>
      </c>
      <c r="ED7" s="39">
        <v>0.81</v>
      </c>
      <c r="EE7" s="39">
        <v>0.82</v>
      </c>
      <c r="EF7" s="39">
        <v>0.68</v>
      </c>
      <c r="EG7" s="39">
        <v>0.47</v>
      </c>
      <c r="EH7" s="39">
        <v>0.42</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2022-02-09T04:54:07Z</cp:lastPrinted>
  <dcterms:created xsi:type="dcterms:W3CDTF">2021-12-03T06:58:29Z</dcterms:created>
  <dcterms:modified xsi:type="dcterms:W3CDTF">2022-02-09T04:54:08Z</dcterms:modified>
  <cp:category/>
</cp:coreProperties>
</file>