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３年度\07 公営企業総括\25 経営比較分析表（R2年度決算）★\04 県→国\【ここへ格納】法適用事業\010 水道\"/>
    </mc:Choice>
  </mc:AlternateContent>
  <workbookProtection workbookAlgorithmName="SHA-512" workbookHashValue="RN1p7rzgvlPcLt2ks3j3kSHE8ppJ/2BFLdMJWiEfJf97Axc93iNVCg40XXz5Rr6Bqs2Zpdh0ikIit41BK7h9XQ==" workbookSaltValue="ee5rnjba7BhEQfWq413nwA==" workbookSpinCount="100000" lockStructure="1"/>
  <bookViews>
    <workbookView xWindow="-120" yWindow="-120" windowWidth="20730" windowHeight="111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BB10" i="4"/>
  <c r="AT10" i="4"/>
  <c r="AL10" i="4"/>
  <c r="B10" i="4"/>
  <c r="BB8" i="4"/>
  <c r="AT8" i="4"/>
  <c r="AL8" i="4"/>
  <c r="AD8" i="4"/>
  <c r="W8" i="4"/>
</calcChain>
</file>

<file path=xl/sharedStrings.xml><?xml version="1.0" encoding="utf-8"?>
<sst xmlns="http://schemas.openxmlformats.org/spreadsheetml/2006/main" count="316" uniqueCount="113">
  <si>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</si>
  <si>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</si>
  <si>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</si>
  <si>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</si>
  <si>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</si>
  <si>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</si>
  <si>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</si>
  <si>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</si>
  <si>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</si>
  <si>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</si>
  <si>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</si>
  <si>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</si>
  <si>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</si>
  <si>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</si>
  <si>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</si>
  <si>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</si>
  <si>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</si>
  <si>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</si>
  <si>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</si>
  <si>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</si>
  <si>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</si>
  <si>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</si>
  <si>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</si>
  <si>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</si>
  <si>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</si>
  <si>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</si>
  <si>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</si>
  <si>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</si>
  <si>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</si>
  <si>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</si>
  <si>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</si>
  <si>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</si>
  <si>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</si>
  <si>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</si>
  <si>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</si>
  <si>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</si>
  <si>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</si>
  <si>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</si>
  <si>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</si>
  <si>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</si>
  <si>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</si>
  <si>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</si>
  <si>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</si>
  <si>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</si>
  <si>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</si>
  <si>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</si>
  <si>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</si>
  <si>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</si>
  <si>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</si>
  <si>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</si>
  <si>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</si>
  <si>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</si>
  <si>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</si>
  <si>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</si>
  <si>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</si>
  <si>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</si>
  <si>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</si>
  <si>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</si>
  <si>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</si>
  <si>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</si>
  <si>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</si>
  <si>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</si>
  <si>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</si>
  <si>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</si>
  <si>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</si>
  <si>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</si>
  <si>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</si>
  <si>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</si>
  <si>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</si>
  <si>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</si>
  <si>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</si>
  <si>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</si>
  <si>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</si>
  <si>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</si>
  <si>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</si>
  <si>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</si>
  <si>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</si>
  <si>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</si>
  <si>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</si>
  <si>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</si>
  <si>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</si>
  <si>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</si>
  <si>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</si>
  <si>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</si>
  <si>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</si>
  <si>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</si>
  <si>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</si>
  <si>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</si>
  <si>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</si>
  <si>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</si>
  <si>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</si>
  <si>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</si>
  <si>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</si>
  <si>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</si>
  <si>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</si>
  <si>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</si>
  <si>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</si>
  <si>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</si>
  <si>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</si>
  <si>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</si>
  <si>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</si>
  <si>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</si>
  <si>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</si>
  <si>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</si>
  <si>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</si>
  <si>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</si>
  <si>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</si>
  <si>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</si>
  <si>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</si>
  <si>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</si>
  <si>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ほとんどの施設が昭和60年代以降に設置されており、②管路経年化率は平均より低い水準にあります。
　また、③管路更新率は平均を上回っていますが、今後は整備した管路台帳をもとに資産の現状を正確に把握することで、計画的な更新事業を実施してまいります。</t>
    <rPh sb="6" eb="8">
      <t>シセツ</t>
    </rPh>
    <rPh sb="9" eb="11">
      <t>ショウワ</t>
    </rPh>
    <rPh sb="13" eb="15">
      <t>ネンダイ</t>
    </rPh>
    <rPh sb="15" eb="17">
      <t>イコウ</t>
    </rPh>
    <rPh sb="18" eb="20">
      <t>セッチ</t>
    </rPh>
    <rPh sb="27" eb="29">
      <t>カンロ</t>
    </rPh>
    <rPh sb="29" eb="32">
      <t>ケイネンカ</t>
    </rPh>
    <rPh sb="32" eb="33">
      <t>リツ</t>
    </rPh>
    <rPh sb="34" eb="36">
      <t>ヘイキン</t>
    </rPh>
    <rPh sb="38" eb="39">
      <t>ヒク</t>
    </rPh>
    <rPh sb="40" eb="42">
      <t>スイジュン</t>
    </rPh>
    <rPh sb="54" eb="59">
      <t>カンロコウシンリツ</t>
    </rPh>
    <rPh sb="60" eb="62">
      <t>ヘイキン</t>
    </rPh>
    <rPh sb="63" eb="65">
      <t>ウワマワ</t>
    </rPh>
    <rPh sb="72" eb="74">
      <t>コンゴ</t>
    </rPh>
    <rPh sb="75" eb="77">
      <t>セイビ</t>
    </rPh>
    <rPh sb="79" eb="83">
      <t>カンロダイチョウ</t>
    </rPh>
    <rPh sb="87" eb="89">
      <t>シサン</t>
    </rPh>
    <rPh sb="90" eb="92">
      <t>ゲンジョウ</t>
    </rPh>
    <rPh sb="93" eb="95">
      <t>セイカク</t>
    </rPh>
    <rPh sb="96" eb="98">
      <t>ハアク</t>
    </rPh>
    <rPh sb="104" eb="107">
      <t>ケイカクテキ</t>
    </rPh>
    <rPh sb="108" eb="112">
      <t>コウシンジギョウ</t>
    </rPh>
    <rPh sb="113" eb="115">
      <t>ジッシ</t>
    </rPh>
    <phoneticPr fontId="4"/>
  </si>
  <si>
    <t>　本市の簡易水道は、小規模な施設が多数あり、給水区域も山間部の人口が少ない過疎地域という地理的条件のため、①経常収支比率は100％を上回っていますが、⑤料金回収率の低さからもわかるように、料金収入の不足分を一般会計からの繰入金で賄っている状況です。
②累積欠損金比率は、令和2年7月豪雨により約3,300万円の欠損金が生じたため、平均を上回っています。今後は、料金の適正化や維持管理費の節減に努め、累積欠損金の早期解消を目指します。
③流動比率については、平均を大きく下回っておりますが、企業債や国庫補助金等の早期受け入れにより、収入を確保することで資金不足の解消に努めております。
④企業債残高対給水収益比率は、給水収益の減少に加え、施設整備費のほとんどを企業債により賄っているため、高い水準にあります。
⑥給水原価も平均値を上回っており、引き続き、施設の統合等による維持管理費の削減など経費節減に努める必要があります。
⑦施設利用率は給水人口の減少により、今後も減少する見込みです。
⑧有収率は、平均値を上回っておりますが、老朽管の更新など適切な施設管理により、有収率の向上に努めます。</t>
    <rPh sb="1" eb="3">
      <t>ホンシ</t>
    </rPh>
    <rPh sb="4" eb="8">
      <t>カンイスイドウ</t>
    </rPh>
    <rPh sb="10" eb="13">
      <t>ショウキボ</t>
    </rPh>
    <rPh sb="14" eb="16">
      <t>シセツ</t>
    </rPh>
    <rPh sb="17" eb="19">
      <t>タスウ</t>
    </rPh>
    <rPh sb="22" eb="26">
      <t>キュウスイクイキ</t>
    </rPh>
    <rPh sb="27" eb="30">
      <t>サンカンブ</t>
    </rPh>
    <rPh sb="31" eb="33">
      <t>ジンコウ</t>
    </rPh>
    <rPh sb="34" eb="35">
      <t>スク</t>
    </rPh>
    <rPh sb="37" eb="41">
      <t>カソチイキ</t>
    </rPh>
    <rPh sb="44" eb="47">
      <t>チリテキ</t>
    </rPh>
    <rPh sb="47" eb="49">
      <t>ジョウケン</t>
    </rPh>
    <rPh sb="54" eb="60">
      <t>ケイジョウシュウシヒリツ</t>
    </rPh>
    <rPh sb="66" eb="68">
      <t>ウワマワ</t>
    </rPh>
    <rPh sb="76" eb="81">
      <t>リョウキンカイシュウリツ</t>
    </rPh>
    <rPh sb="82" eb="83">
      <t>ヒク</t>
    </rPh>
    <rPh sb="94" eb="98">
      <t>リョウキンシュウニュウ</t>
    </rPh>
    <rPh sb="99" eb="102">
      <t>フソクブン</t>
    </rPh>
    <rPh sb="103" eb="107">
      <t>イッパンカイケイ</t>
    </rPh>
    <rPh sb="110" eb="113">
      <t>クリイレキン</t>
    </rPh>
    <rPh sb="114" eb="115">
      <t>マカナ</t>
    </rPh>
    <rPh sb="119" eb="121">
      <t>ジョウキョウ</t>
    </rPh>
    <rPh sb="135" eb="137">
      <t>レイワ</t>
    </rPh>
    <rPh sb="138" eb="139">
      <t>ネン</t>
    </rPh>
    <rPh sb="140" eb="143">
      <t>ガツゴウウ</t>
    </rPh>
    <rPh sb="146" eb="147">
      <t>ヤク</t>
    </rPh>
    <rPh sb="152" eb="154">
      <t>マンエン</t>
    </rPh>
    <rPh sb="155" eb="158">
      <t>ケッソンキン</t>
    </rPh>
    <rPh sb="159" eb="160">
      <t>ショウ</t>
    </rPh>
    <rPh sb="165" eb="167">
      <t>ヘイキン</t>
    </rPh>
    <rPh sb="168" eb="170">
      <t>ウワマワ</t>
    </rPh>
    <rPh sb="176" eb="178">
      <t>コンゴ</t>
    </rPh>
    <rPh sb="180" eb="182">
      <t>リョウキン</t>
    </rPh>
    <rPh sb="183" eb="186">
      <t>テキセイカ</t>
    </rPh>
    <rPh sb="187" eb="192">
      <t>イジカンリヒ</t>
    </rPh>
    <rPh sb="193" eb="195">
      <t>セツゲン</t>
    </rPh>
    <rPh sb="196" eb="197">
      <t>ツト</t>
    </rPh>
    <rPh sb="199" eb="201">
      <t>ルイセキ</t>
    </rPh>
    <rPh sb="201" eb="204">
      <t>ケッソンキン</t>
    </rPh>
    <rPh sb="205" eb="209">
      <t>ソウキカイショウ</t>
    </rPh>
    <rPh sb="210" eb="212">
      <t>メザ</t>
    </rPh>
    <rPh sb="218" eb="222">
      <t>リュウドウヒリツ</t>
    </rPh>
    <rPh sb="228" eb="230">
      <t>ヘイキン</t>
    </rPh>
    <rPh sb="231" eb="232">
      <t>オオ</t>
    </rPh>
    <rPh sb="234" eb="236">
      <t>シタマワ</t>
    </rPh>
    <rPh sb="244" eb="247">
      <t>キギョウサイ</t>
    </rPh>
    <rPh sb="248" eb="254">
      <t>コッコホジョキントウ</t>
    </rPh>
    <rPh sb="255" eb="257">
      <t>ソウキ</t>
    </rPh>
    <rPh sb="257" eb="258">
      <t>ウ</t>
    </rPh>
    <rPh sb="259" eb="260">
      <t>イ</t>
    </rPh>
    <rPh sb="265" eb="267">
      <t>シュウニュウ</t>
    </rPh>
    <rPh sb="268" eb="270">
      <t>カクホ</t>
    </rPh>
    <rPh sb="280" eb="282">
      <t>カイショウ</t>
    </rPh>
    <rPh sb="283" eb="284">
      <t>ツト</t>
    </rPh>
    <rPh sb="293" eb="298">
      <t>キギョウサイザンダカ</t>
    </rPh>
    <rPh sb="298" eb="299">
      <t>タイ</t>
    </rPh>
    <rPh sb="299" eb="303">
      <t>キュウスイシュウエキ</t>
    </rPh>
    <rPh sb="303" eb="305">
      <t>ヒリツ</t>
    </rPh>
    <rPh sb="307" eb="311">
      <t>キュウスイシュウエキ</t>
    </rPh>
    <rPh sb="312" eb="314">
      <t>ゲンショウ</t>
    </rPh>
    <rPh sb="315" eb="316">
      <t>クワ</t>
    </rPh>
    <rPh sb="318" eb="320">
      <t>シセツ</t>
    </rPh>
    <rPh sb="320" eb="322">
      <t>セイビ</t>
    </rPh>
    <rPh sb="322" eb="323">
      <t>ヒ</t>
    </rPh>
    <rPh sb="329" eb="332">
      <t>キギョウサイ</t>
    </rPh>
    <rPh sb="335" eb="336">
      <t>マカナ</t>
    </rPh>
    <rPh sb="343" eb="344">
      <t>タカ</t>
    </rPh>
    <rPh sb="345" eb="347">
      <t>スイジュン</t>
    </rPh>
    <rPh sb="376" eb="378">
      <t>シセツ</t>
    </rPh>
    <rPh sb="379" eb="381">
      <t>トウゴウ</t>
    </rPh>
    <rPh sb="381" eb="382">
      <t>トウ</t>
    </rPh>
    <rPh sb="385" eb="390">
      <t>イジカンリヒ</t>
    </rPh>
    <rPh sb="391" eb="393">
      <t>サクゲン</t>
    </rPh>
    <rPh sb="430" eb="432">
      <t>コンゴ</t>
    </rPh>
    <rPh sb="433" eb="435">
      <t>ゲンショウ</t>
    </rPh>
    <rPh sb="437" eb="439">
      <t>ミコ</t>
    </rPh>
    <phoneticPr fontId="4"/>
  </si>
  <si>
    <t>　令和2年度より地方公営企業法（財務規定のみ）を適用し、企業会計へ移行しましたが、独立採算を原則とする公営企業において、一般会計からの補助なしでは経営できない状況にあります。
　また、今後も給水人口の減少による料金収入の減や老朽施設の更新に伴う建設費及び維持管理費の増加により更なる経営状況の悪化が予想されます。
　今後は、料金の適正化や被災施設の早期復旧を目指すとともに隣接する簡易水道施設との統合や集約化、ダウンサイジング等により、将来的な更新費用や維持管理費用を抑制することで、早期の未処理欠損金の解消と経営の効率化・健全化に努めます。
　※経営戦略は、平成29年3月に策定済</t>
    <rPh sb="19" eb="20">
      <t>テイ</t>
    </rPh>
    <rPh sb="41" eb="45">
      <t>ドクリツサイサン</t>
    </rPh>
    <rPh sb="46" eb="48">
      <t>ゲンソク</t>
    </rPh>
    <rPh sb="51" eb="55">
      <t>コウエイキギョウ</t>
    </rPh>
    <rPh sb="60" eb="64">
      <t>イッパンカイケイ</t>
    </rPh>
    <rPh sb="67" eb="69">
      <t>ホジョ</t>
    </rPh>
    <rPh sb="73" eb="75">
      <t>ケイエイ</t>
    </rPh>
    <rPh sb="92" eb="9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</si>
</sst>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0" xfId="0" applyFont="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2.09</c:v>
                </c:pt>
              </c:numCache>
            </c:numRef>
          </c:val>
          <c:extLst>
            <c:ext xmlns:c16="http://schemas.microsoft.com/office/drawing/2014/chart" uri="{C3380CC4-5D6E-409C-BE32-E72D297353CC}">
              <c16:uniqueId val="{00000000-4258-42D2-9010-FAD8C2C24BB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1.1499999999999999</c:v>
                </c:pt>
              </c:numCache>
            </c:numRef>
          </c:val>
          <c:smooth val="0"/>
          <c:extLst>
            <c:ext xmlns:c16="http://schemas.microsoft.com/office/drawing/2014/chart" uri="{C3380CC4-5D6E-409C-BE32-E72D297353CC}">
              <c16:uniqueId val="{00000001-4258-42D2-9010-FAD8C2C24BB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38.11</c:v>
                </c:pt>
              </c:numCache>
            </c:numRef>
          </c:val>
          <c:extLst>
            <c:ext xmlns:c16="http://schemas.microsoft.com/office/drawing/2014/chart" uri="{C3380CC4-5D6E-409C-BE32-E72D297353CC}">
              <c16:uniqueId val="{00000000-7ECE-451F-B293-729AE45C4BE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48.86</c:v>
                </c:pt>
              </c:numCache>
            </c:numRef>
          </c:val>
          <c:smooth val="0"/>
          <c:extLst>
            <c:ext xmlns:c16="http://schemas.microsoft.com/office/drawing/2014/chart" uri="{C3380CC4-5D6E-409C-BE32-E72D297353CC}">
              <c16:uniqueId val="{00000001-7ECE-451F-B293-729AE45C4BE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88.09</c:v>
                </c:pt>
              </c:numCache>
            </c:numRef>
          </c:val>
          <c:extLst>
            <c:ext xmlns:c16="http://schemas.microsoft.com/office/drawing/2014/chart" uri="{C3380CC4-5D6E-409C-BE32-E72D297353CC}">
              <c16:uniqueId val="{00000000-C85F-4FA2-944A-9215DA9248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76.48</c:v>
                </c:pt>
              </c:numCache>
            </c:numRef>
          </c:val>
          <c:smooth val="0"/>
          <c:extLst>
            <c:ext xmlns:c16="http://schemas.microsoft.com/office/drawing/2014/chart" uri="{C3380CC4-5D6E-409C-BE32-E72D297353CC}">
              <c16:uniqueId val="{00000001-C85F-4FA2-944A-9215DA9248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100.61</c:v>
                </c:pt>
              </c:numCache>
            </c:numRef>
          </c:val>
          <c:extLst>
            <c:ext xmlns:c16="http://schemas.microsoft.com/office/drawing/2014/chart" uri="{C3380CC4-5D6E-409C-BE32-E72D297353CC}">
              <c16:uniqueId val="{00000000-BADE-4E61-8DAC-A00B6279593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103.82</c:v>
                </c:pt>
              </c:numCache>
            </c:numRef>
          </c:val>
          <c:smooth val="0"/>
          <c:extLst>
            <c:ext xmlns:c16="http://schemas.microsoft.com/office/drawing/2014/chart" uri="{C3380CC4-5D6E-409C-BE32-E72D297353CC}">
              <c16:uniqueId val="{00000001-BADE-4E61-8DAC-A00B6279593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5.46</c:v>
                </c:pt>
              </c:numCache>
            </c:numRef>
          </c:val>
          <c:extLst>
            <c:ext xmlns:c16="http://schemas.microsoft.com/office/drawing/2014/chart" uri="{C3380CC4-5D6E-409C-BE32-E72D297353CC}">
              <c16:uniqueId val="{00000000-21F1-429A-A4AF-87EFBA979A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39.409999999999997</c:v>
                </c:pt>
              </c:numCache>
            </c:numRef>
          </c:val>
          <c:smooth val="0"/>
          <c:extLst>
            <c:ext xmlns:c16="http://schemas.microsoft.com/office/drawing/2014/chart" uri="{C3380CC4-5D6E-409C-BE32-E72D297353CC}">
              <c16:uniqueId val="{00000001-21F1-429A-A4AF-87EFBA979A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5.34</c:v>
                </c:pt>
              </c:numCache>
            </c:numRef>
          </c:val>
          <c:extLst>
            <c:ext xmlns:c16="http://schemas.microsoft.com/office/drawing/2014/chart" uri="{C3380CC4-5D6E-409C-BE32-E72D297353CC}">
              <c16:uniqueId val="{00000000-588B-4B75-929C-98DCC6A25B9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20.97</c:v>
                </c:pt>
              </c:numCache>
            </c:numRef>
          </c:val>
          <c:smooth val="0"/>
          <c:extLst>
            <c:ext xmlns:c16="http://schemas.microsoft.com/office/drawing/2014/chart" uri="{C3380CC4-5D6E-409C-BE32-E72D297353CC}">
              <c16:uniqueId val="{00000001-588B-4B75-929C-98DCC6A25B9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57.16</c:v>
                </c:pt>
              </c:numCache>
            </c:numRef>
          </c:val>
          <c:extLst>
            <c:ext xmlns:c16="http://schemas.microsoft.com/office/drawing/2014/chart" uri="{C3380CC4-5D6E-409C-BE32-E72D297353CC}">
              <c16:uniqueId val="{00000000-EE2E-431D-88A8-1CA91C5E481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31.54</c:v>
                </c:pt>
              </c:numCache>
            </c:numRef>
          </c:val>
          <c:smooth val="0"/>
          <c:extLst>
            <c:ext xmlns:c16="http://schemas.microsoft.com/office/drawing/2014/chart" uri="{C3380CC4-5D6E-409C-BE32-E72D297353CC}">
              <c16:uniqueId val="{00000001-EE2E-431D-88A8-1CA91C5E481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41.43</c:v>
                </c:pt>
              </c:numCache>
            </c:numRef>
          </c:val>
          <c:extLst>
            <c:ext xmlns:c16="http://schemas.microsoft.com/office/drawing/2014/chart" uri="{C3380CC4-5D6E-409C-BE32-E72D297353CC}">
              <c16:uniqueId val="{00000000-CD51-49FE-A64D-A9828B0E64E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302.22000000000003</c:v>
                </c:pt>
              </c:numCache>
            </c:numRef>
          </c:val>
          <c:smooth val="0"/>
          <c:extLst>
            <c:ext xmlns:c16="http://schemas.microsoft.com/office/drawing/2014/chart" uri="{C3380CC4-5D6E-409C-BE32-E72D297353CC}">
              <c16:uniqueId val="{00000001-CD51-49FE-A64D-A9828B0E64E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2486.59</c:v>
                </c:pt>
              </c:numCache>
            </c:numRef>
          </c:val>
          <c:extLst>
            <c:ext xmlns:c16="http://schemas.microsoft.com/office/drawing/2014/chart" uri="{C3380CC4-5D6E-409C-BE32-E72D297353CC}">
              <c16:uniqueId val="{00000000-4392-4240-A1A2-34630ED0D91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970.36</c:v>
                </c:pt>
              </c:numCache>
            </c:numRef>
          </c:val>
          <c:smooth val="0"/>
          <c:extLst>
            <c:ext xmlns:c16="http://schemas.microsoft.com/office/drawing/2014/chart" uri="{C3380CC4-5D6E-409C-BE32-E72D297353CC}">
              <c16:uniqueId val="{00000001-4392-4240-A1A2-34630ED0D91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44.9</c:v>
                </c:pt>
              </c:numCache>
            </c:numRef>
          </c:val>
          <c:extLst>
            <c:ext xmlns:c16="http://schemas.microsoft.com/office/drawing/2014/chart" uri="{C3380CC4-5D6E-409C-BE32-E72D297353CC}">
              <c16:uniqueId val="{00000000-CD0F-40D8-89A1-EC2F0F26739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64.52</c:v>
                </c:pt>
              </c:numCache>
            </c:numRef>
          </c:val>
          <c:smooth val="0"/>
          <c:extLst>
            <c:ext xmlns:c16="http://schemas.microsoft.com/office/drawing/2014/chart" uri="{C3380CC4-5D6E-409C-BE32-E72D297353CC}">
              <c16:uniqueId val="{00000001-CD0F-40D8-89A1-EC2F0F26739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391.12</c:v>
                </c:pt>
              </c:numCache>
            </c:numRef>
          </c:val>
          <c:extLst>
            <c:ext xmlns:c16="http://schemas.microsoft.com/office/drawing/2014/chart" uri="{C3380CC4-5D6E-409C-BE32-E72D297353CC}">
              <c16:uniqueId val="{00000000-903B-4A4C-8E8A-E3062761F1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270.68</c:v>
                </c:pt>
              </c:numCache>
            </c:numRef>
          </c:val>
          <c:smooth val="0"/>
          <c:extLst>
            <c:ext xmlns:c16="http://schemas.microsoft.com/office/drawing/2014/chart" uri="{C3380CC4-5D6E-409C-BE32-E72D297353CC}">
              <c16:uniqueId val="{00000001-903B-4A4C-8E8A-E3062761F1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八代市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C3</v>
      </c>
      <c r="X8" s="60"/>
      <c r="Y8" s="60"/>
      <c r="Z8" s="60"/>
      <c r="AA8" s="60"/>
      <c r="AB8" s="60"/>
      <c r="AC8" s="60"/>
      <c r="AD8" s="60" t="str">
        <f>データ!$M$6</f>
        <v>非設置</v>
      </c>
      <c r="AE8" s="60"/>
      <c r="AF8" s="60"/>
      <c r="AG8" s="60"/>
      <c r="AH8" s="60"/>
      <c r="AI8" s="60"/>
      <c r="AJ8" s="60"/>
      <c r="AK8" s="4"/>
      <c r="AL8" s="61">
        <f>データ!$R$6</f>
        <v>125470</v>
      </c>
      <c r="AM8" s="61"/>
      <c r="AN8" s="61"/>
      <c r="AO8" s="61"/>
      <c r="AP8" s="61"/>
      <c r="AQ8" s="61"/>
      <c r="AR8" s="61"/>
      <c r="AS8" s="61"/>
      <c r="AT8" s="52">
        <f>データ!$S$6</f>
        <v>681.36</v>
      </c>
      <c r="AU8" s="53"/>
      <c r="AV8" s="53"/>
      <c r="AW8" s="53"/>
      <c r="AX8" s="53"/>
      <c r="AY8" s="53"/>
      <c r="AZ8" s="53"/>
      <c r="BA8" s="53"/>
      <c r="BB8" s="54">
        <f>データ!$T$6</f>
        <v>184.15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41.95</v>
      </c>
      <c r="J10" s="53"/>
      <c r="K10" s="53"/>
      <c r="L10" s="53"/>
      <c r="M10" s="53"/>
      <c r="N10" s="53"/>
      <c r="O10" s="64"/>
      <c r="P10" s="54">
        <f>データ!$P$6</f>
        <v>2.74</v>
      </c>
      <c r="Q10" s="54"/>
      <c r="R10" s="54"/>
      <c r="S10" s="54"/>
      <c r="T10" s="54"/>
      <c r="U10" s="54"/>
      <c r="V10" s="54"/>
      <c r="W10" s="61">
        <f>データ!$Q$6</f>
        <v>3670</v>
      </c>
      <c r="X10" s="61"/>
      <c r="Y10" s="61"/>
      <c r="Z10" s="61"/>
      <c r="AA10" s="61"/>
      <c r="AB10" s="61"/>
      <c r="AC10" s="61"/>
      <c r="AD10" s="2"/>
      <c r="AE10" s="2"/>
      <c r="AF10" s="2"/>
      <c r="AG10" s="2"/>
      <c r="AH10" s="4"/>
      <c r="AI10" s="4"/>
      <c r="AJ10" s="4"/>
      <c r="AK10" s="4"/>
      <c r="AL10" s="61">
        <f>データ!$U$6</f>
        <v>3418</v>
      </c>
      <c r="AM10" s="61"/>
      <c r="AN10" s="61"/>
      <c r="AO10" s="61"/>
      <c r="AP10" s="61"/>
      <c r="AQ10" s="61"/>
      <c r="AR10" s="61"/>
      <c r="AS10" s="61"/>
      <c r="AT10" s="52">
        <f>データ!$V$6</f>
        <v>10.8</v>
      </c>
      <c r="AU10" s="53"/>
      <c r="AV10" s="53"/>
      <c r="AW10" s="53"/>
      <c r="AX10" s="53"/>
      <c r="AY10" s="53"/>
      <c r="AZ10" s="53"/>
      <c r="BA10" s="53"/>
      <c r="BB10" s="54">
        <f>データ!$W$6</f>
        <v>316.48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87"/>
      <c r="BN16" s="87"/>
      <c r="BO16" s="87"/>
      <c r="BP16" s="87"/>
      <c r="BQ16" s="87"/>
      <c r="BR16" s="87"/>
      <c r="BS16" s="87"/>
      <c r="BT16" s="87"/>
      <c r="BU16" s="87"/>
      <c r="BV16" s="87"/>
      <c r="BW16" s="87"/>
      <c r="BX16" s="87"/>
      <c r="BY16" s="87"/>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87"/>
      <c r="BN17" s="87"/>
      <c r="BO17" s="87"/>
      <c r="BP17" s="87"/>
      <c r="BQ17" s="87"/>
      <c r="BR17" s="87"/>
      <c r="BS17" s="87"/>
      <c r="BT17" s="87"/>
      <c r="BU17" s="87"/>
      <c r="BV17" s="87"/>
      <c r="BW17" s="87"/>
      <c r="BX17" s="87"/>
      <c r="BY17" s="87"/>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87"/>
      <c r="BN18" s="87"/>
      <c r="BO18" s="87"/>
      <c r="BP18" s="87"/>
      <c r="BQ18" s="87"/>
      <c r="BR18" s="87"/>
      <c r="BS18" s="87"/>
      <c r="BT18" s="87"/>
      <c r="BU18" s="87"/>
      <c r="BV18" s="87"/>
      <c r="BW18" s="87"/>
      <c r="BX18" s="87"/>
      <c r="BY18" s="87"/>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87"/>
      <c r="BN19" s="87"/>
      <c r="BO19" s="87"/>
      <c r="BP19" s="87"/>
      <c r="BQ19" s="87"/>
      <c r="BR19" s="87"/>
      <c r="BS19" s="87"/>
      <c r="BT19" s="87"/>
      <c r="BU19" s="87"/>
      <c r="BV19" s="87"/>
      <c r="BW19" s="87"/>
      <c r="BX19" s="87"/>
      <c r="BY19" s="87"/>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87"/>
      <c r="BN20" s="87"/>
      <c r="BO20" s="87"/>
      <c r="BP20" s="87"/>
      <c r="BQ20" s="87"/>
      <c r="BR20" s="87"/>
      <c r="BS20" s="87"/>
      <c r="BT20" s="87"/>
      <c r="BU20" s="87"/>
      <c r="BV20" s="87"/>
      <c r="BW20" s="87"/>
      <c r="BX20" s="87"/>
      <c r="BY20" s="87"/>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87"/>
      <c r="BN21" s="87"/>
      <c r="BO21" s="87"/>
      <c r="BP21" s="87"/>
      <c r="BQ21" s="87"/>
      <c r="BR21" s="87"/>
      <c r="BS21" s="87"/>
      <c r="BT21" s="87"/>
      <c r="BU21" s="87"/>
      <c r="BV21" s="87"/>
      <c r="BW21" s="87"/>
      <c r="BX21" s="87"/>
      <c r="BY21" s="87"/>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87"/>
      <c r="BN22" s="87"/>
      <c r="BO22" s="87"/>
      <c r="BP22" s="87"/>
      <c r="BQ22" s="87"/>
      <c r="BR22" s="87"/>
      <c r="BS22" s="87"/>
      <c r="BT22" s="87"/>
      <c r="BU22" s="87"/>
      <c r="BV22" s="87"/>
      <c r="BW22" s="87"/>
      <c r="BX22" s="87"/>
      <c r="BY22" s="87"/>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87"/>
      <c r="BN23" s="87"/>
      <c r="BO23" s="87"/>
      <c r="BP23" s="87"/>
      <c r="BQ23" s="87"/>
      <c r="BR23" s="87"/>
      <c r="BS23" s="87"/>
      <c r="BT23" s="87"/>
      <c r="BU23" s="87"/>
      <c r="BV23" s="87"/>
      <c r="BW23" s="87"/>
      <c r="BX23" s="87"/>
      <c r="BY23" s="87"/>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87"/>
      <c r="BN24" s="87"/>
      <c r="BO24" s="87"/>
      <c r="BP24" s="87"/>
      <c r="BQ24" s="87"/>
      <c r="BR24" s="87"/>
      <c r="BS24" s="87"/>
      <c r="BT24" s="87"/>
      <c r="BU24" s="87"/>
      <c r="BV24" s="87"/>
      <c r="BW24" s="87"/>
      <c r="BX24" s="87"/>
      <c r="BY24" s="87"/>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87"/>
      <c r="BN25" s="87"/>
      <c r="BO25" s="87"/>
      <c r="BP25" s="87"/>
      <c r="BQ25" s="87"/>
      <c r="BR25" s="87"/>
      <c r="BS25" s="87"/>
      <c r="BT25" s="87"/>
      <c r="BU25" s="87"/>
      <c r="BV25" s="87"/>
      <c r="BW25" s="87"/>
      <c r="BX25" s="87"/>
      <c r="BY25" s="87"/>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87"/>
      <c r="BN26" s="87"/>
      <c r="BO26" s="87"/>
      <c r="BP26" s="87"/>
      <c r="BQ26" s="87"/>
      <c r="BR26" s="87"/>
      <c r="BS26" s="87"/>
      <c r="BT26" s="87"/>
      <c r="BU26" s="87"/>
      <c r="BV26" s="87"/>
      <c r="BW26" s="87"/>
      <c r="BX26" s="87"/>
      <c r="BY26" s="87"/>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87"/>
      <c r="BN27" s="87"/>
      <c r="BO27" s="87"/>
      <c r="BP27" s="87"/>
      <c r="BQ27" s="87"/>
      <c r="BR27" s="87"/>
      <c r="BS27" s="87"/>
      <c r="BT27" s="87"/>
      <c r="BU27" s="87"/>
      <c r="BV27" s="87"/>
      <c r="BW27" s="87"/>
      <c r="BX27" s="87"/>
      <c r="BY27" s="87"/>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87"/>
      <c r="BN28" s="87"/>
      <c r="BO28" s="87"/>
      <c r="BP28" s="87"/>
      <c r="BQ28" s="87"/>
      <c r="BR28" s="87"/>
      <c r="BS28" s="87"/>
      <c r="BT28" s="87"/>
      <c r="BU28" s="87"/>
      <c r="BV28" s="87"/>
      <c r="BW28" s="87"/>
      <c r="BX28" s="87"/>
      <c r="BY28" s="87"/>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87"/>
      <c r="BN29" s="87"/>
      <c r="BO29" s="87"/>
      <c r="BP29" s="87"/>
      <c r="BQ29" s="87"/>
      <c r="BR29" s="87"/>
      <c r="BS29" s="87"/>
      <c r="BT29" s="87"/>
      <c r="BU29" s="87"/>
      <c r="BV29" s="87"/>
      <c r="BW29" s="87"/>
      <c r="BX29" s="87"/>
      <c r="BY29" s="87"/>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87"/>
      <c r="BN30" s="87"/>
      <c r="BO30" s="87"/>
      <c r="BP30" s="87"/>
      <c r="BQ30" s="87"/>
      <c r="BR30" s="87"/>
      <c r="BS30" s="87"/>
      <c r="BT30" s="87"/>
      <c r="BU30" s="87"/>
      <c r="BV30" s="87"/>
      <c r="BW30" s="87"/>
      <c r="BX30" s="87"/>
      <c r="BY30" s="87"/>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87"/>
      <c r="BN31" s="87"/>
      <c r="BO31" s="87"/>
      <c r="BP31" s="87"/>
      <c r="BQ31" s="87"/>
      <c r="BR31" s="87"/>
      <c r="BS31" s="87"/>
      <c r="BT31" s="87"/>
      <c r="BU31" s="87"/>
      <c r="BV31" s="87"/>
      <c r="BW31" s="87"/>
      <c r="BX31" s="87"/>
      <c r="BY31" s="87"/>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87"/>
      <c r="BN32" s="87"/>
      <c r="BO32" s="87"/>
      <c r="BP32" s="87"/>
      <c r="BQ32" s="87"/>
      <c r="BR32" s="87"/>
      <c r="BS32" s="87"/>
      <c r="BT32" s="87"/>
      <c r="BU32" s="87"/>
      <c r="BV32" s="87"/>
      <c r="BW32" s="87"/>
      <c r="BX32" s="87"/>
      <c r="BY32" s="87"/>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87"/>
      <c r="BN33" s="87"/>
      <c r="BO33" s="87"/>
      <c r="BP33" s="87"/>
      <c r="BQ33" s="87"/>
      <c r="BR33" s="87"/>
      <c r="BS33" s="87"/>
      <c r="BT33" s="87"/>
      <c r="BU33" s="87"/>
      <c r="BV33" s="87"/>
      <c r="BW33" s="87"/>
      <c r="BX33" s="87"/>
      <c r="BY33" s="87"/>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87"/>
      <c r="BN34" s="87"/>
      <c r="BO34" s="87"/>
      <c r="BP34" s="87"/>
      <c r="BQ34" s="87"/>
      <c r="BR34" s="87"/>
      <c r="BS34" s="87"/>
      <c r="BT34" s="87"/>
      <c r="BU34" s="87"/>
      <c r="BV34" s="87"/>
      <c r="BW34" s="87"/>
      <c r="BX34" s="87"/>
      <c r="BY34" s="87"/>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87"/>
      <c r="BN35" s="87"/>
      <c r="BO35" s="87"/>
      <c r="BP35" s="87"/>
      <c r="BQ35" s="87"/>
      <c r="BR35" s="87"/>
      <c r="BS35" s="87"/>
      <c r="BT35" s="87"/>
      <c r="BU35" s="87"/>
      <c r="BV35" s="87"/>
      <c r="BW35" s="87"/>
      <c r="BX35" s="87"/>
      <c r="BY35" s="87"/>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87"/>
      <c r="BN36" s="87"/>
      <c r="BO36" s="87"/>
      <c r="BP36" s="87"/>
      <c r="BQ36" s="87"/>
      <c r="BR36" s="87"/>
      <c r="BS36" s="87"/>
      <c r="BT36" s="87"/>
      <c r="BU36" s="87"/>
      <c r="BV36" s="87"/>
      <c r="BW36" s="87"/>
      <c r="BX36" s="87"/>
      <c r="BY36" s="87"/>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87"/>
      <c r="BN37" s="87"/>
      <c r="BO37" s="87"/>
      <c r="BP37" s="87"/>
      <c r="BQ37" s="87"/>
      <c r="BR37" s="87"/>
      <c r="BS37" s="87"/>
      <c r="BT37" s="87"/>
      <c r="BU37" s="87"/>
      <c r="BV37" s="87"/>
      <c r="BW37" s="87"/>
      <c r="BX37" s="87"/>
      <c r="BY37" s="87"/>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87"/>
      <c r="BN38" s="87"/>
      <c r="BO38" s="87"/>
      <c r="BP38" s="87"/>
      <c r="BQ38" s="87"/>
      <c r="BR38" s="87"/>
      <c r="BS38" s="87"/>
      <c r="BT38" s="87"/>
      <c r="BU38" s="87"/>
      <c r="BV38" s="87"/>
      <c r="BW38" s="87"/>
      <c r="BX38" s="87"/>
      <c r="BY38" s="87"/>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87"/>
      <c r="BN39" s="87"/>
      <c r="BO39" s="87"/>
      <c r="BP39" s="87"/>
      <c r="BQ39" s="87"/>
      <c r="BR39" s="87"/>
      <c r="BS39" s="87"/>
      <c r="BT39" s="87"/>
      <c r="BU39" s="87"/>
      <c r="BV39" s="87"/>
      <c r="BW39" s="87"/>
      <c r="BX39" s="87"/>
      <c r="BY39" s="87"/>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87"/>
      <c r="BN40" s="87"/>
      <c r="BO40" s="87"/>
      <c r="BP40" s="87"/>
      <c r="BQ40" s="87"/>
      <c r="BR40" s="87"/>
      <c r="BS40" s="87"/>
      <c r="BT40" s="87"/>
      <c r="BU40" s="87"/>
      <c r="BV40" s="87"/>
      <c r="BW40" s="87"/>
      <c r="BX40" s="87"/>
      <c r="BY40" s="87"/>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87"/>
      <c r="BN41" s="87"/>
      <c r="BO41" s="87"/>
      <c r="BP41" s="87"/>
      <c r="BQ41" s="87"/>
      <c r="BR41" s="87"/>
      <c r="BS41" s="87"/>
      <c r="BT41" s="87"/>
      <c r="BU41" s="87"/>
      <c r="BV41" s="87"/>
      <c r="BW41" s="87"/>
      <c r="BX41" s="87"/>
      <c r="BY41" s="87"/>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87"/>
      <c r="BN42" s="87"/>
      <c r="BO42" s="87"/>
      <c r="BP42" s="87"/>
      <c r="BQ42" s="87"/>
      <c r="BR42" s="87"/>
      <c r="BS42" s="87"/>
      <c r="BT42" s="87"/>
      <c r="BU42" s="87"/>
      <c r="BV42" s="87"/>
      <c r="BW42" s="87"/>
      <c r="BX42" s="87"/>
      <c r="BY42" s="87"/>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87"/>
      <c r="BN43" s="87"/>
      <c r="BO43" s="87"/>
      <c r="BP43" s="87"/>
      <c r="BQ43" s="87"/>
      <c r="BR43" s="87"/>
      <c r="BS43" s="87"/>
      <c r="BT43" s="87"/>
      <c r="BU43" s="87"/>
      <c r="BV43" s="87"/>
      <c r="BW43" s="87"/>
      <c r="BX43" s="87"/>
      <c r="BY43" s="87"/>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6"/>
      <c r="BM44" s="77"/>
      <c r="BN44" s="77"/>
      <c r="BO44" s="77"/>
      <c r="BP44" s="77"/>
      <c r="BQ44" s="77"/>
      <c r="BR44" s="77"/>
      <c r="BS44" s="77"/>
      <c r="BT44" s="77"/>
      <c r="BU44" s="77"/>
      <c r="BV44" s="77"/>
      <c r="BW44" s="77"/>
      <c r="BX44" s="77"/>
      <c r="BY44" s="77"/>
      <c r="BZ44" s="7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wdUvNoVZYFMcUqCoDGXPNHHkV8whC2Sfz5UbvnVnrcdMEVB3cDYisf29M7ZR/SvFg3PzO/W3hh+R02RdP/yLcA==" saltValue="frRKM7BtHCbYPsQgzrcXC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432024</v>
      </c>
      <c r="D6" s="34">
        <f t="shared" si="3"/>
        <v>46</v>
      </c>
      <c r="E6" s="34">
        <f t="shared" si="3"/>
        <v>1</v>
      </c>
      <c r="F6" s="34">
        <f t="shared" si="3"/>
        <v>0</v>
      </c>
      <c r="G6" s="34">
        <f t="shared" si="3"/>
        <v>5</v>
      </c>
      <c r="H6" s="34" t="str">
        <f t="shared" si="3"/>
        <v>熊本県　八代市</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41.95</v>
      </c>
      <c r="P6" s="35">
        <f t="shared" si="3"/>
        <v>2.74</v>
      </c>
      <c r="Q6" s="35">
        <f t="shared" si="3"/>
        <v>3670</v>
      </c>
      <c r="R6" s="35">
        <f t="shared" si="3"/>
        <v>125470</v>
      </c>
      <c r="S6" s="35">
        <f t="shared" si="3"/>
        <v>681.36</v>
      </c>
      <c r="T6" s="35">
        <f t="shared" si="3"/>
        <v>184.15</v>
      </c>
      <c r="U6" s="35">
        <f t="shared" si="3"/>
        <v>3418</v>
      </c>
      <c r="V6" s="35">
        <f t="shared" si="3"/>
        <v>10.8</v>
      </c>
      <c r="W6" s="35">
        <f t="shared" si="3"/>
        <v>316.48</v>
      </c>
      <c r="X6" s="36" t="str">
        <f>IF(X7="",NA(),X7)</f>
        <v>-</v>
      </c>
      <c r="Y6" s="36" t="str">
        <f t="shared" ref="Y6:AG6" si="4">IF(Y7="",NA(),Y7)</f>
        <v>-</v>
      </c>
      <c r="Z6" s="36" t="str">
        <f t="shared" si="4"/>
        <v>-</v>
      </c>
      <c r="AA6" s="36" t="str">
        <f t="shared" si="4"/>
        <v>-</v>
      </c>
      <c r="AB6" s="36">
        <f t="shared" si="4"/>
        <v>100.61</v>
      </c>
      <c r="AC6" s="36" t="str">
        <f t="shared" si="4"/>
        <v>-</v>
      </c>
      <c r="AD6" s="36" t="str">
        <f t="shared" si="4"/>
        <v>-</v>
      </c>
      <c r="AE6" s="36" t="str">
        <f t="shared" si="4"/>
        <v>-</v>
      </c>
      <c r="AF6" s="36" t="str">
        <f t="shared" si="4"/>
        <v>-</v>
      </c>
      <c r="AG6" s="36">
        <f t="shared" si="4"/>
        <v>103.82</v>
      </c>
      <c r="AH6" s="35" t="str">
        <f>IF(AH7="","",IF(AH7="-","【-】","【"&amp;SUBSTITUTE(TEXT(AH7,"#,##0.00"),"-","△")&amp;"】"))</f>
        <v>【102.33】</v>
      </c>
      <c r="AI6" s="36" t="str">
        <f>IF(AI7="",NA(),AI7)</f>
        <v>-</v>
      </c>
      <c r="AJ6" s="36" t="str">
        <f t="shared" ref="AJ6:AR6" si="5">IF(AJ7="",NA(),AJ7)</f>
        <v>-</v>
      </c>
      <c r="AK6" s="36" t="str">
        <f t="shared" si="5"/>
        <v>-</v>
      </c>
      <c r="AL6" s="36" t="str">
        <f t="shared" si="5"/>
        <v>-</v>
      </c>
      <c r="AM6" s="36">
        <f t="shared" si="5"/>
        <v>57.16</v>
      </c>
      <c r="AN6" s="36" t="str">
        <f t="shared" si="5"/>
        <v>-</v>
      </c>
      <c r="AO6" s="36" t="str">
        <f t="shared" si="5"/>
        <v>-</v>
      </c>
      <c r="AP6" s="36" t="str">
        <f t="shared" si="5"/>
        <v>-</v>
      </c>
      <c r="AQ6" s="36" t="str">
        <f t="shared" si="5"/>
        <v>-</v>
      </c>
      <c r="AR6" s="36">
        <f t="shared" si="5"/>
        <v>31.54</v>
      </c>
      <c r="AS6" s="35" t="str">
        <f>IF(AS7="","",IF(AS7="-","【-】","【"&amp;SUBSTITUTE(TEXT(AS7,"#,##0.00"),"-","△")&amp;"】"))</f>
        <v>【31.02】</v>
      </c>
      <c r="AT6" s="36" t="str">
        <f>IF(AT7="",NA(),AT7)</f>
        <v>-</v>
      </c>
      <c r="AU6" s="36" t="str">
        <f t="shared" ref="AU6:BC6" si="6">IF(AU7="",NA(),AU7)</f>
        <v>-</v>
      </c>
      <c r="AV6" s="36" t="str">
        <f t="shared" si="6"/>
        <v>-</v>
      </c>
      <c r="AW6" s="36" t="str">
        <f t="shared" si="6"/>
        <v>-</v>
      </c>
      <c r="AX6" s="36">
        <f t="shared" si="6"/>
        <v>41.43</v>
      </c>
      <c r="AY6" s="36" t="str">
        <f t="shared" si="6"/>
        <v>-</v>
      </c>
      <c r="AZ6" s="36" t="str">
        <f t="shared" si="6"/>
        <v>-</v>
      </c>
      <c r="BA6" s="36" t="str">
        <f t="shared" si="6"/>
        <v>-</v>
      </c>
      <c r="BB6" s="36" t="str">
        <f t="shared" si="6"/>
        <v>-</v>
      </c>
      <c r="BC6" s="36">
        <f t="shared" si="6"/>
        <v>302.22000000000003</v>
      </c>
      <c r="BD6" s="35" t="str">
        <f>IF(BD7="","",IF(BD7="-","【-】","【"&amp;SUBSTITUTE(TEXT(BD7,"#,##0.00"),"-","△")&amp;"】"))</f>
        <v>【186.73】</v>
      </c>
      <c r="BE6" s="36" t="str">
        <f>IF(BE7="",NA(),BE7)</f>
        <v>-</v>
      </c>
      <c r="BF6" s="36" t="str">
        <f t="shared" ref="BF6:BN6" si="7">IF(BF7="",NA(),BF7)</f>
        <v>-</v>
      </c>
      <c r="BG6" s="36" t="str">
        <f t="shared" si="7"/>
        <v>-</v>
      </c>
      <c r="BH6" s="36" t="str">
        <f t="shared" si="7"/>
        <v>-</v>
      </c>
      <c r="BI6" s="36">
        <f t="shared" si="7"/>
        <v>2486.59</v>
      </c>
      <c r="BJ6" s="36" t="str">
        <f t="shared" si="7"/>
        <v>-</v>
      </c>
      <c r="BK6" s="36" t="str">
        <f t="shared" si="7"/>
        <v>-</v>
      </c>
      <c r="BL6" s="36" t="str">
        <f t="shared" si="7"/>
        <v>-</v>
      </c>
      <c r="BM6" s="36" t="str">
        <f t="shared" si="7"/>
        <v>-</v>
      </c>
      <c r="BN6" s="36">
        <f t="shared" si="7"/>
        <v>970.36</v>
      </c>
      <c r="BO6" s="35" t="str">
        <f>IF(BO7="","",IF(BO7="-","【-】","【"&amp;SUBSTITUTE(TEXT(BO7,"#,##0.00"),"-","△")&amp;"】"))</f>
        <v>【1,187.50】</v>
      </c>
      <c r="BP6" s="36" t="str">
        <f>IF(BP7="",NA(),BP7)</f>
        <v>-</v>
      </c>
      <c r="BQ6" s="36" t="str">
        <f t="shared" ref="BQ6:BY6" si="8">IF(BQ7="",NA(),BQ7)</f>
        <v>-</v>
      </c>
      <c r="BR6" s="36" t="str">
        <f t="shared" si="8"/>
        <v>-</v>
      </c>
      <c r="BS6" s="36" t="str">
        <f t="shared" si="8"/>
        <v>-</v>
      </c>
      <c r="BT6" s="36">
        <f t="shared" si="8"/>
        <v>44.9</v>
      </c>
      <c r="BU6" s="36" t="str">
        <f t="shared" si="8"/>
        <v>-</v>
      </c>
      <c r="BV6" s="36" t="str">
        <f t="shared" si="8"/>
        <v>-</v>
      </c>
      <c r="BW6" s="36" t="str">
        <f t="shared" si="8"/>
        <v>-</v>
      </c>
      <c r="BX6" s="36" t="str">
        <f t="shared" si="8"/>
        <v>-</v>
      </c>
      <c r="BY6" s="36">
        <f t="shared" si="8"/>
        <v>64.52</v>
      </c>
      <c r="BZ6" s="35" t="str">
        <f>IF(BZ7="","",IF(BZ7="-","【-】","【"&amp;SUBSTITUTE(TEXT(BZ7,"#,##0.00"),"-","△")&amp;"】"))</f>
        <v>【58.90】</v>
      </c>
      <c r="CA6" s="36" t="str">
        <f>IF(CA7="",NA(),CA7)</f>
        <v>-</v>
      </c>
      <c r="CB6" s="36" t="str">
        <f t="shared" ref="CB6:CJ6" si="9">IF(CB7="",NA(),CB7)</f>
        <v>-</v>
      </c>
      <c r="CC6" s="36" t="str">
        <f t="shared" si="9"/>
        <v>-</v>
      </c>
      <c r="CD6" s="36" t="str">
        <f t="shared" si="9"/>
        <v>-</v>
      </c>
      <c r="CE6" s="36">
        <f t="shared" si="9"/>
        <v>391.12</v>
      </c>
      <c r="CF6" s="36" t="str">
        <f t="shared" si="9"/>
        <v>-</v>
      </c>
      <c r="CG6" s="36" t="str">
        <f t="shared" si="9"/>
        <v>-</v>
      </c>
      <c r="CH6" s="36" t="str">
        <f t="shared" si="9"/>
        <v>-</v>
      </c>
      <c r="CI6" s="36" t="str">
        <f t="shared" si="9"/>
        <v>-</v>
      </c>
      <c r="CJ6" s="36">
        <f t="shared" si="9"/>
        <v>270.68</v>
      </c>
      <c r="CK6" s="35" t="str">
        <f>IF(CK7="","",IF(CK7="-","【-】","【"&amp;SUBSTITUTE(TEXT(CK7,"#,##0.00"),"-","△")&amp;"】"))</f>
        <v>【281.77】</v>
      </c>
      <c r="CL6" s="36" t="str">
        <f>IF(CL7="",NA(),CL7)</f>
        <v>-</v>
      </c>
      <c r="CM6" s="36" t="str">
        <f t="shared" ref="CM6:CU6" si="10">IF(CM7="",NA(),CM7)</f>
        <v>-</v>
      </c>
      <c r="CN6" s="36" t="str">
        <f t="shared" si="10"/>
        <v>-</v>
      </c>
      <c r="CO6" s="36" t="str">
        <f t="shared" si="10"/>
        <v>-</v>
      </c>
      <c r="CP6" s="36">
        <f t="shared" si="10"/>
        <v>38.11</v>
      </c>
      <c r="CQ6" s="36" t="str">
        <f t="shared" si="10"/>
        <v>-</v>
      </c>
      <c r="CR6" s="36" t="str">
        <f t="shared" si="10"/>
        <v>-</v>
      </c>
      <c r="CS6" s="36" t="str">
        <f t="shared" si="10"/>
        <v>-</v>
      </c>
      <c r="CT6" s="36" t="str">
        <f t="shared" si="10"/>
        <v>-</v>
      </c>
      <c r="CU6" s="36">
        <f t="shared" si="10"/>
        <v>48.86</v>
      </c>
      <c r="CV6" s="35" t="str">
        <f>IF(CV7="","",IF(CV7="-","【-】","【"&amp;SUBSTITUTE(TEXT(CV7,"#,##0.00"),"-","△")&amp;"】"))</f>
        <v>【50.55】</v>
      </c>
      <c r="CW6" s="36" t="str">
        <f>IF(CW7="",NA(),CW7)</f>
        <v>-</v>
      </c>
      <c r="CX6" s="36" t="str">
        <f t="shared" ref="CX6:DF6" si="11">IF(CX7="",NA(),CX7)</f>
        <v>-</v>
      </c>
      <c r="CY6" s="36" t="str">
        <f t="shared" si="11"/>
        <v>-</v>
      </c>
      <c r="CZ6" s="36" t="str">
        <f t="shared" si="11"/>
        <v>-</v>
      </c>
      <c r="DA6" s="36">
        <f t="shared" si="11"/>
        <v>88.09</v>
      </c>
      <c r="DB6" s="36" t="str">
        <f t="shared" si="11"/>
        <v>-</v>
      </c>
      <c r="DC6" s="36" t="str">
        <f t="shared" si="11"/>
        <v>-</v>
      </c>
      <c r="DD6" s="36" t="str">
        <f t="shared" si="11"/>
        <v>-</v>
      </c>
      <c r="DE6" s="36" t="str">
        <f t="shared" si="11"/>
        <v>-</v>
      </c>
      <c r="DF6" s="36">
        <f t="shared" si="11"/>
        <v>76.48</v>
      </c>
      <c r="DG6" s="35" t="str">
        <f>IF(DG7="","",IF(DG7="-","【-】","【"&amp;SUBSTITUTE(TEXT(DG7,"#,##0.00"),"-","△")&amp;"】"))</f>
        <v>【75.11】</v>
      </c>
      <c r="DH6" s="36" t="str">
        <f>IF(DH7="",NA(),DH7)</f>
        <v>-</v>
      </c>
      <c r="DI6" s="36" t="str">
        <f t="shared" ref="DI6:DQ6" si="12">IF(DI7="",NA(),DI7)</f>
        <v>-</v>
      </c>
      <c r="DJ6" s="36" t="str">
        <f t="shared" si="12"/>
        <v>-</v>
      </c>
      <c r="DK6" s="36" t="str">
        <f t="shared" si="12"/>
        <v>-</v>
      </c>
      <c r="DL6" s="36">
        <f t="shared" si="12"/>
        <v>5.46</v>
      </c>
      <c r="DM6" s="36" t="str">
        <f t="shared" si="12"/>
        <v>-</v>
      </c>
      <c r="DN6" s="36" t="str">
        <f t="shared" si="12"/>
        <v>-</v>
      </c>
      <c r="DO6" s="36" t="str">
        <f t="shared" si="12"/>
        <v>-</v>
      </c>
      <c r="DP6" s="36" t="str">
        <f t="shared" si="12"/>
        <v>-</v>
      </c>
      <c r="DQ6" s="36">
        <f t="shared" si="12"/>
        <v>39.409999999999997</v>
      </c>
      <c r="DR6" s="35" t="str">
        <f>IF(DR7="","",IF(DR7="-","【-】","【"&amp;SUBSTITUTE(TEXT(DR7,"#,##0.00"),"-","△")&amp;"】"))</f>
        <v>【33.25】</v>
      </c>
      <c r="DS6" s="36" t="str">
        <f>IF(DS7="",NA(),DS7)</f>
        <v>-</v>
      </c>
      <c r="DT6" s="36" t="str">
        <f t="shared" ref="DT6:EB6" si="13">IF(DT7="",NA(),DT7)</f>
        <v>-</v>
      </c>
      <c r="DU6" s="36" t="str">
        <f t="shared" si="13"/>
        <v>-</v>
      </c>
      <c r="DV6" s="36" t="str">
        <f t="shared" si="13"/>
        <v>-</v>
      </c>
      <c r="DW6" s="36">
        <f t="shared" si="13"/>
        <v>5.34</v>
      </c>
      <c r="DX6" s="36" t="str">
        <f t="shared" si="13"/>
        <v>-</v>
      </c>
      <c r="DY6" s="36" t="str">
        <f t="shared" si="13"/>
        <v>-</v>
      </c>
      <c r="DZ6" s="36" t="str">
        <f t="shared" si="13"/>
        <v>-</v>
      </c>
      <c r="EA6" s="36" t="str">
        <f t="shared" si="13"/>
        <v>-</v>
      </c>
      <c r="EB6" s="36">
        <f t="shared" si="13"/>
        <v>20.97</v>
      </c>
      <c r="EC6" s="35" t="str">
        <f>IF(EC7="","",IF(EC7="-","【-】","【"&amp;SUBSTITUTE(TEXT(EC7,"#,##0.00"),"-","△")&amp;"】"))</f>
        <v>【17.19】</v>
      </c>
      <c r="ED6" s="36" t="str">
        <f>IF(ED7="",NA(),ED7)</f>
        <v>-</v>
      </c>
      <c r="EE6" s="36" t="str">
        <f t="shared" ref="EE6:EM6" si="14">IF(EE7="",NA(),EE7)</f>
        <v>-</v>
      </c>
      <c r="EF6" s="36" t="str">
        <f t="shared" si="14"/>
        <v>-</v>
      </c>
      <c r="EG6" s="36" t="str">
        <f t="shared" si="14"/>
        <v>-</v>
      </c>
      <c r="EH6" s="36">
        <f t="shared" si="14"/>
        <v>2.09</v>
      </c>
      <c r="EI6" s="36" t="str">
        <f t="shared" si="14"/>
        <v>-</v>
      </c>
      <c r="EJ6" s="36" t="str">
        <f t="shared" si="14"/>
        <v>-</v>
      </c>
      <c r="EK6" s="36" t="str">
        <f t="shared" si="14"/>
        <v>-</v>
      </c>
      <c r="EL6" s="36" t="str">
        <f t="shared" si="14"/>
        <v>-</v>
      </c>
      <c r="EM6" s="36">
        <f t="shared" si="14"/>
        <v>1.1499999999999999</v>
      </c>
      <c r="EN6" s="35" t="str">
        <f>IF(EN7="","",IF(EN7="-","【-】","【"&amp;SUBSTITUTE(TEXT(EN7,"#,##0.00"),"-","△")&amp;"】"))</f>
        <v>【0.79】</v>
      </c>
    </row>
    <row r="7" spans="1:144" s="37" customFormat="1" x14ac:dyDescent="0.15">
      <c r="A7" s="29"/>
      <c r="B7" s="38">
        <v>2020</v>
      </c>
      <c r="C7" s="38">
        <v>432024</v>
      </c>
      <c r="D7" s="38">
        <v>46</v>
      </c>
      <c r="E7" s="38">
        <v>1</v>
      </c>
      <c r="F7" s="38">
        <v>0</v>
      </c>
      <c r="G7" s="38">
        <v>5</v>
      </c>
      <c r="H7" s="38" t="s">
        <v>93</v>
      </c>
      <c r="I7" s="38" t="s">
        <v>94</v>
      </c>
      <c r="J7" s="38" t="s">
        <v>95</v>
      </c>
      <c r="K7" s="38" t="s">
        <v>96</v>
      </c>
      <c r="L7" s="38" t="s">
        <v>97</v>
      </c>
      <c r="M7" s="38" t="s">
        <v>98</v>
      </c>
      <c r="N7" s="39" t="s">
        <v>99</v>
      </c>
      <c r="O7" s="39">
        <v>41.95</v>
      </c>
      <c r="P7" s="39">
        <v>2.74</v>
      </c>
      <c r="Q7" s="39">
        <v>3670</v>
      </c>
      <c r="R7" s="39">
        <v>125470</v>
      </c>
      <c r="S7" s="39">
        <v>681.36</v>
      </c>
      <c r="T7" s="39">
        <v>184.15</v>
      </c>
      <c r="U7" s="39">
        <v>3418</v>
      </c>
      <c r="V7" s="39">
        <v>10.8</v>
      </c>
      <c r="W7" s="39">
        <v>316.48</v>
      </c>
      <c r="X7" s="39" t="s">
        <v>99</v>
      </c>
      <c r="Y7" s="39" t="s">
        <v>99</v>
      </c>
      <c r="Z7" s="39" t="s">
        <v>99</v>
      </c>
      <c r="AA7" s="39" t="s">
        <v>99</v>
      </c>
      <c r="AB7" s="39">
        <v>100.61</v>
      </c>
      <c r="AC7" s="39" t="s">
        <v>99</v>
      </c>
      <c r="AD7" s="39" t="s">
        <v>99</v>
      </c>
      <c r="AE7" s="39" t="s">
        <v>99</v>
      </c>
      <c r="AF7" s="39" t="s">
        <v>99</v>
      </c>
      <c r="AG7" s="39">
        <v>103.82</v>
      </c>
      <c r="AH7" s="39">
        <v>102.33</v>
      </c>
      <c r="AI7" s="39" t="s">
        <v>99</v>
      </c>
      <c r="AJ7" s="39" t="s">
        <v>99</v>
      </c>
      <c r="AK7" s="39" t="s">
        <v>99</v>
      </c>
      <c r="AL7" s="39" t="s">
        <v>99</v>
      </c>
      <c r="AM7" s="39">
        <v>57.16</v>
      </c>
      <c r="AN7" s="39" t="s">
        <v>99</v>
      </c>
      <c r="AO7" s="39" t="s">
        <v>99</v>
      </c>
      <c r="AP7" s="39" t="s">
        <v>99</v>
      </c>
      <c r="AQ7" s="39" t="s">
        <v>99</v>
      </c>
      <c r="AR7" s="39">
        <v>31.54</v>
      </c>
      <c r="AS7" s="39">
        <v>31.02</v>
      </c>
      <c r="AT7" s="39" t="s">
        <v>99</v>
      </c>
      <c r="AU7" s="39" t="s">
        <v>99</v>
      </c>
      <c r="AV7" s="39" t="s">
        <v>99</v>
      </c>
      <c r="AW7" s="39" t="s">
        <v>99</v>
      </c>
      <c r="AX7" s="39">
        <v>41.43</v>
      </c>
      <c r="AY7" s="39" t="s">
        <v>99</v>
      </c>
      <c r="AZ7" s="39" t="s">
        <v>99</v>
      </c>
      <c r="BA7" s="39" t="s">
        <v>99</v>
      </c>
      <c r="BB7" s="39" t="s">
        <v>99</v>
      </c>
      <c r="BC7" s="39">
        <v>302.22000000000003</v>
      </c>
      <c r="BD7" s="39">
        <v>186.73</v>
      </c>
      <c r="BE7" s="39" t="s">
        <v>99</v>
      </c>
      <c r="BF7" s="39" t="s">
        <v>99</v>
      </c>
      <c r="BG7" s="39" t="s">
        <v>99</v>
      </c>
      <c r="BH7" s="39" t="s">
        <v>99</v>
      </c>
      <c r="BI7" s="39">
        <v>2486.59</v>
      </c>
      <c r="BJ7" s="39" t="s">
        <v>99</v>
      </c>
      <c r="BK7" s="39" t="s">
        <v>99</v>
      </c>
      <c r="BL7" s="39" t="s">
        <v>99</v>
      </c>
      <c r="BM7" s="39" t="s">
        <v>99</v>
      </c>
      <c r="BN7" s="39">
        <v>970.36</v>
      </c>
      <c r="BO7" s="39">
        <v>1187.5</v>
      </c>
      <c r="BP7" s="39" t="s">
        <v>99</v>
      </c>
      <c r="BQ7" s="39" t="s">
        <v>99</v>
      </c>
      <c r="BR7" s="39" t="s">
        <v>99</v>
      </c>
      <c r="BS7" s="39" t="s">
        <v>99</v>
      </c>
      <c r="BT7" s="39">
        <v>44.9</v>
      </c>
      <c r="BU7" s="39" t="s">
        <v>99</v>
      </c>
      <c r="BV7" s="39" t="s">
        <v>99</v>
      </c>
      <c r="BW7" s="39" t="s">
        <v>99</v>
      </c>
      <c r="BX7" s="39" t="s">
        <v>99</v>
      </c>
      <c r="BY7" s="39">
        <v>64.52</v>
      </c>
      <c r="BZ7" s="39">
        <v>58.9</v>
      </c>
      <c r="CA7" s="39" t="s">
        <v>99</v>
      </c>
      <c r="CB7" s="39" t="s">
        <v>99</v>
      </c>
      <c r="CC7" s="39" t="s">
        <v>99</v>
      </c>
      <c r="CD7" s="39" t="s">
        <v>99</v>
      </c>
      <c r="CE7" s="39">
        <v>391.12</v>
      </c>
      <c r="CF7" s="39" t="s">
        <v>99</v>
      </c>
      <c r="CG7" s="39" t="s">
        <v>99</v>
      </c>
      <c r="CH7" s="39" t="s">
        <v>99</v>
      </c>
      <c r="CI7" s="39" t="s">
        <v>99</v>
      </c>
      <c r="CJ7" s="39">
        <v>270.68</v>
      </c>
      <c r="CK7" s="39">
        <v>281.77</v>
      </c>
      <c r="CL7" s="39" t="s">
        <v>99</v>
      </c>
      <c r="CM7" s="39" t="s">
        <v>99</v>
      </c>
      <c r="CN7" s="39" t="s">
        <v>99</v>
      </c>
      <c r="CO7" s="39" t="s">
        <v>99</v>
      </c>
      <c r="CP7" s="39">
        <v>38.11</v>
      </c>
      <c r="CQ7" s="39" t="s">
        <v>99</v>
      </c>
      <c r="CR7" s="39" t="s">
        <v>99</v>
      </c>
      <c r="CS7" s="39" t="s">
        <v>99</v>
      </c>
      <c r="CT7" s="39" t="s">
        <v>99</v>
      </c>
      <c r="CU7" s="39">
        <v>48.86</v>
      </c>
      <c r="CV7" s="39">
        <v>50.55</v>
      </c>
      <c r="CW7" s="39" t="s">
        <v>99</v>
      </c>
      <c r="CX7" s="39" t="s">
        <v>99</v>
      </c>
      <c r="CY7" s="39" t="s">
        <v>99</v>
      </c>
      <c r="CZ7" s="39" t="s">
        <v>99</v>
      </c>
      <c r="DA7" s="39">
        <v>88.09</v>
      </c>
      <c r="DB7" s="39" t="s">
        <v>99</v>
      </c>
      <c r="DC7" s="39" t="s">
        <v>99</v>
      </c>
      <c r="DD7" s="39" t="s">
        <v>99</v>
      </c>
      <c r="DE7" s="39" t="s">
        <v>99</v>
      </c>
      <c r="DF7" s="39">
        <v>76.48</v>
      </c>
      <c r="DG7" s="39">
        <v>75.11</v>
      </c>
      <c r="DH7" s="39" t="s">
        <v>99</v>
      </c>
      <c r="DI7" s="39" t="s">
        <v>99</v>
      </c>
      <c r="DJ7" s="39" t="s">
        <v>99</v>
      </c>
      <c r="DK7" s="39" t="s">
        <v>99</v>
      </c>
      <c r="DL7" s="39">
        <v>5.46</v>
      </c>
      <c r="DM7" s="39" t="s">
        <v>99</v>
      </c>
      <c r="DN7" s="39" t="s">
        <v>99</v>
      </c>
      <c r="DO7" s="39" t="s">
        <v>99</v>
      </c>
      <c r="DP7" s="39" t="s">
        <v>99</v>
      </c>
      <c r="DQ7" s="39">
        <v>39.409999999999997</v>
      </c>
      <c r="DR7" s="39">
        <v>33.25</v>
      </c>
      <c r="DS7" s="39" t="s">
        <v>99</v>
      </c>
      <c r="DT7" s="39" t="s">
        <v>99</v>
      </c>
      <c r="DU7" s="39" t="s">
        <v>99</v>
      </c>
      <c r="DV7" s="39" t="s">
        <v>99</v>
      </c>
      <c r="DW7" s="39">
        <v>5.34</v>
      </c>
      <c r="DX7" s="39" t="s">
        <v>99</v>
      </c>
      <c r="DY7" s="39" t="s">
        <v>99</v>
      </c>
      <c r="DZ7" s="39" t="s">
        <v>99</v>
      </c>
      <c r="EA7" s="39" t="s">
        <v>99</v>
      </c>
      <c r="EB7" s="39">
        <v>20.97</v>
      </c>
      <c r="EC7" s="39">
        <v>17.190000000000001</v>
      </c>
      <c r="ED7" s="39" t="s">
        <v>99</v>
      </c>
      <c r="EE7" s="39" t="s">
        <v>99</v>
      </c>
      <c r="EF7" s="39" t="s">
        <v>99</v>
      </c>
      <c r="EG7" s="39" t="s">
        <v>99</v>
      </c>
      <c r="EH7" s="39">
        <v>2.09</v>
      </c>
      <c r="EI7" s="39" t="s">
        <v>99</v>
      </c>
      <c r="EJ7" s="39" t="s">
        <v>99</v>
      </c>
      <c r="EK7" s="39" t="s">
        <v>99</v>
      </c>
      <c r="EL7" s="39" t="s">
        <v>99</v>
      </c>
      <c r="EM7" s="39">
        <v>1.1499999999999999</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cp:lastPrinted>2022-02-02T07:11:15Z</cp:lastPrinted>
  <dcterms:created xsi:type="dcterms:W3CDTF">2021-12-03T06:58:28Z</dcterms:created>
  <dcterms:modified xsi:type="dcterms:W3CDTF">2022-02-02T07:13:27Z</dcterms:modified>
  <cp:category/>
</cp:coreProperties>
</file>