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04a\地下水企画班\●♪地下水企画班データ♪●\115　改正条例の運用に関すること\12　合理化涵養\合理化涵養_R3\06_決裁用ＨＰ掲載用\"/>
    </mc:Choice>
  </mc:AlternateContent>
  <bookViews>
    <workbookView xWindow="600" yWindow="30" windowWidth="19395" windowHeight="8055" tabRatio="726"/>
  </bookViews>
  <sheets>
    <sheet name="集計（涵養）" sheetId="6" r:id="rId1"/>
  </sheets>
  <calcPr calcId="162913"/>
</workbook>
</file>

<file path=xl/calcChain.xml><?xml version="1.0" encoding="utf-8"?>
<calcChain xmlns="http://schemas.openxmlformats.org/spreadsheetml/2006/main">
  <c r="O17" i="6" l="1"/>
  <c r="J116" i="6" l="1"/>
  <c r="J115" i="6"/>
  <c r="J114" i="6"/>
  <c r="J113" i="6"/>
  <c r="J109" i="6"/>
  <c r="J108" i="6"/>
  <c r="J107" i="6"/>
  <c r="J106" i="6"/>
  <c r="J105" i="6"/>
  <c r="J104" i="6"/>
  <c r="J103" i="6"/>
  <c r="J102" i="6"/>
  <c r="J11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4" i="6"/>
  <c r="I25" i="6" l="1"/>
  <c r="O10" i="6"/>
  <c r="O11" i="6"/>
  <c r="O8" i="6"/>
  <c r="K74" i="6" l="1"/>
  <c r="D34" i="6" l="1"/>
  <c r="D110" i="6" l="1"/>
  <c r="I63" i="6" l="1"/>
  <c r="O13" i="6" l="1"/>
  <c r="O23" i="6"/>
  <c r="O28" i="6"/>
  <c r="O35" i="6"/>
  <c r="H63" i="6" l="1"/>
  <c r="E63" i="6"/>
  <c r="E73" i="6" s="1"/>
  <c r="O15" i="6"/>
  <c r="O26" i="6"/>
  <c r="O32" i="6"/>
  <c r="O19" i="6"/>
  <c r="O37" i="6"/>
  <c r="O30" i="6"/>
  <c r="O39" i="6"/>
  <c r="O21" i="6"/>
  <c r="D63" i="6"/>
  <c r="D68" i="6"/>
  <c r="O14" i="6"/>
  <c r="O16" i="6"/>
  <c r="O18" i="6"/>
  <c r="O20" i="6"/>
  <c r="O22" i="6"/>
  <c r="O24" i="6"/>
  <c r="O27" i="6"/>
  <c r="O29" i="6"/>
  <c r="O31" i="6"/>
  <c r="O33" i="6"/>
  <c r="O38" i="6"/>
  <c r="O40" i="6"/>
  <c r="O43" i="6"/>
  <c r="O12" i="6"/>
  <c r="H117" i="6"/>
  <c r="G117" i="6"/>
  <c r="F117" i="6"/>
  <c r="E117" i="6"/>
  <c r="D117" i="6"/>
  <c r="I110" i="6"/>
  <c r="H110" i="6"/>
  <c r="G110" i="6"/>
  <c r="F110" i="6"/>
  <c r="E110" i="6"/>
  <c r="I101" i="6"/>
  <c r="H101" i="6"/>
  <c r="G101" i="6"/>
  <c r="F101" i="6"/>
  <c r="E101" i="6"/>
  <c r="D101" i="6"/>
  <c r="N41" i="6"/>
  <c r="M41" i="6"/>
  <c r="L41" i="6"/>
  <c r="K41" i="6"/>
  <c r="J41" i="6"/>
  <c r="I41" i="6"/>
  <c r="H41" i="6"/>
  <c r="G41" i="6"/>
  <c r="F41" i="6"/>
  <c r="E41" i="6"/>
  <c r="S39" i="6"/>
  <c r="S38" i="6"/>
  <c r="S37" i="6"/>
  <c r="S35" i="6"/>
  <c r="M34" i="6"/>
  <c r="L34" i="6"/>
  <c r="K34" i="6"/>
  <c r="J34" i="6"/>
  <c r="I34" i="6"/>
  <c r="H34" i="6"/>
  <c r="G34" i="6"/>
  <c r="F34" i="6"/>
  <c r="E34" i="6"/>
  <c r="S33" i="6"/>
  <c r="S32" i="6"/>
  <c r="S30" i="6"/>
  <c r="S28" i="6"/>
  <c r="S26" i="6"/>
  <c r="N25" i="6"/>
  <c r="M25" i="6"/>
  <c r="L25" i="6"/>
  <c r="K25" i="6"/>
  <c r="J25" i="6"/>
  <c r="H25" i="6"/>
  <c r="G25" i="6"/>
  <c r="F25" i="6"/>
  <c r="E25" i="6"/>
  <c r="S23" i="6"/>
  <c r="S21" i="6"/>
  <c r="S20" i="6"/>
  <c r="S19" i="6"/>
  <c r="S18" i="6"/>
  <c r="S17" i="6"/>
  <c r="S15" i="6"/>
  <c r="S13" i="6"/>
  <c r="S12" i="6"/>
  <c r="S11" i="6"/>
  <c r="S10" i="6"/>
  <c r="J110" i="6" l="1"/>
  <c r="J101" i="6"/>
  <c r="J117" i="6"/>
  <c r="F42" i="6"/>
  <c r="M42" i="6"/>
  <c r="D118" i="6"/>
  <c r="F118" i="6"/>
  <c r="S22" i="6"/>
  <c r="S40" i="6"/>
  <c r="S43" i="6"/>
  <c r="S31" i="6"/>
  <c r="S14" i="6"/>
  <c r="D41" i="6"/>
  <c r="S41" i="6" s="1"/>
  <c r="E42" i="6"/>
  <c r="G42" i="6"/>
  <c r="I42" i="6"/>
  <c r="K42" i="6"/>
  <c r="S16" i="6"/>
  <c r="S24" i="6"/>
  <c r="O34" i="6"/>
  <c r="D73" i="6"/>
  <c r="D25" i="6"/>
  <c r="O25" i="6" s="1"/>
  <c r="H42" i="6"/>
  <c r="S27" i="6"/>
  <c r="E118" i="6"/>
  <c r="I118" i="6"/>
  <c r="J42" i="6"/>
  <c r="N42" i="6"/>
  <c r="S29" i="6"/>
  <c r="G118" i="6"/>
  <c r="H118" i="6"/>
  <c r="L42" i="6"/>
  <c r="J118" i="6" l="1"/>
  <c r="O41" i="6"/>
  <c r="S34" i="6"/>
  <c r="D42" i="6"/>
  <c r="O42" i="6" s="1"/>
  <c r="O44" i="6" s="1"/>
  <c r="O45" i="6" s="1"/>
  <c r="S25" i="6"/>
  <c r="S44" i="6" l="1"/>
  <c r="S45" i="6" s="1"/>
</calcChain>
</file>

<file path=xl/connections.xml><?xml version="1.0" encoding="utf-8"?>
<connections xmlns="http://schemas.openxmlformats.org/spreadsheetml/2006/main">
  <connection id="1" name="02_涵養計画書2" type="6" refreshedVersion="4" background="1" saveData="1">
    <textPr prompt="0" codePage="932" sourceFile="D:\WA_地下水保全\データコンバート\WAF1010_涵養計画書\02_涵養計画書.csv" tab="0" comma="1">
      <textFields count="40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 type="text"/>
        <textField type="text"/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</textFields>
    </textPr>
  </connection>
  <connection id="2" name="02_涵養報告書更新" type="6" refreshedVersion="4" background="1" saveData="1">
    <textPr prompt="0" codePage="932" sourceFile="D:\WA_地下水保全\データコンバート\WAF2020_涵養報告書更新\02_涵養報告書更新.csv" tab="0" comma="1">
      <textFields count="26"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MDY"/>
        <textField/>
        <textField/>
        <textField/>
        <textField/>
        <textField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<sst xmlns="http://schemas.openxmlformats.org/spreadsheetml/2006/main" count="148" uniqueCount="81">
  <si>
    <t>雨水浸透ます</t>
    <rPh sb="0" eb="2">
      <t>ウスイ</t>
    </rPh>
    <rPh sb="2" eb="4">
      <t>シントウ</t>
    </rPh>
    <phoneticPr fontId="1"/>
  </si>
  <si>
    <t>緑地等</t>
    <rPh sb="0" eb="2">
      <t>リョクチ</t>
    </rPh>
    <rPh sb="2" eb="3">
      <t>トウ</t>
    </rPh>
    <phoneticPr fontId="1"/>
  </si>
  <si>
    <t>用途</t>
    <rPh sb="0" eb="2">
      <t>ヨウト</t>
    </rPh>
    <phoneticPr fontId="1"/>
  </si>
  <si>
    <t>【重点地域（熊本地域）】</t>
    <rPh sb="1" eb="3">
      <t>ジュウテン</t>
    </rPh>
    <rPh sb="3" eb="5">
      <t>チイキ</t>
    </rPh>
    <rPh sb="6" eb="8">
      <t>クマモト</t>
    </rPh>
    <rPh sb="8" eb="10">
      <t>チイキ</t>
    </rPh>
    <phoneticPr fontId="1"/>
  </si>
  <si>
    <t>涵養の具体的な内容</t>
    <rPh sb="0" eb="2">
      <t>カンヨウ</t>
    </rPh>
    <rPh sb="3" eb="6">
      <t>グタイテキ</t>
    </rPh>
    <rPh sb="7" eb="9">
      <t>ナイヨウ</t>
    </rPh>
    <phoneticPr fontId="1"/>
  </si>
  <si>
    <t>市町村名</t>
    <rPh sb="0" eb="3">
      <t>シチョウソン</t>
    </rPh>
    <rPh sb="3" eb="4">
      <t>メイ</t>
    </rPh>
    <phoneticPr fontId="1"/>
  </si>
  <si>
    <t>熊本市</t>
    <rPh sb="0" eb="2">
      <t>クマモト</t>
    </rPh>
    <rPh sb="2" eb="3">
      <t>シ</t>
    </rPh>
    <phoneticPr fontId="1"/>
  </si>
  <si>
    <r>
      <t>菊池市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※２</t>
    </r>
    <rPh sb="0" eb="2">
      <t>キクチ</t>
    </rPh>
    <rPh sb="2" eb="3">
      <t>シ</t>
    </rPh>
    <phoneticPr fontId="1"/>
  </si>
  <si>
    <t>宇土市</t>
    <rPh sb="0" eb="3">
      <t>ウトシ</t>
    </rPh>
    <phoneticPr fontId="1"/>
  </si>
  <si>
    <t>合志市</t>
    <rPh sb="0" eb="3">
      <t>コウシシ</t>
    </rPh>
    <phoneticPr fontId="1"/>
  </si>
  <si>
    <t>大津町</t>
    <rPh sb="0" eb="3">
      <t>オオツマチ</t>
    </rPh>
    <phoneticPr fontId="1"/>
  </si>
  <si>
    <t>菊陽町</t>
    <rPh sb="0" eb="3">
      <t>キクヨウマチ</t>
    </rPh>
    <phoneticPr fontId="1"/>
  </si>
  <si>
    <t>西原村</t>
    <rPh sb="0" eb="3">
      <t>ニシハラムラ</t>
    </rPh>
    <phoneticPr fontId="1"/>
  </si>
  <si>
    <t>御船町</t>
    <rPh sb="0" eb="3">
      <t>ミフネマチ</t>
    </rPh>
    <phoneticPr fontId="1"/>
  </si>
  <si>
    <t>嘉島町</t>
    <rPh sb="0" eb="3">
      <t>カシママチ</t>
    </rPh>
    <phoneticPr fontId="1"/>
  </si>
  <si>
    <t>益城町</t>
    <rPh sb="0" eb="3">
      <t>マシキマチ</t>
    </rPh>
    <phoneticPr fontId="1"/>
  </si>
  <si>
    <t>甲佐町</t>
    <rPh sb="0" eb="3">
      <t>コウサマチ</t>
    </rPh>
    <phoneticPr fontId="1"/>
  </si>
  <si>
    <t>※２　「菊池市」は旧旭志村及び旧泗水町の区域となります。</t>
    <rPh sb="4" eb="6">
      <t>キクチ</t>
    </rPh>
    <rPh sb="6" eb="7">
      <t>シ</t>
    </rPh>
    <rPh sb="9" eb="10">
      <t>キュウ</t>
    </rPh>
    <rPh sb="10" eb="13">
      <t>キョクシムラ</t>
    </rPh>
    <rPh sb="13" eb="14">
      <t>オヨ</t>
    </rPh>
    <rPh sb="15" eb="16">
      <t>キュウ</t>
    </rPh>
    <rPh sb="16" eb="19">
      <t>シスイマチ</t>
    </rPh>
    <rPh sb="20" eb="22">
      <t>クイキ</t>
    </rPh>
    <phoneticPr fontId="1"/>
  </si>
  <si>
    <t>【重点地域以外】</t>
    <rPh sb="1" eb="3">
      <t>ジュウテン</t>
    </rPh>
    <rPh sb="3" eb="5">
      <t>チイキ</t>
    </rPh>
    <rPh sb="5" eb="7">
      <t>イガイ</t>
    </rPh>
    <phoneticPr fontId="1"/>
  </si>
  <si>
    <t>農業</t>
    <rPh sb="0" eb="2">
      <t>ノウギョウ</t>
    </rPh>
    <phoneticPr fontId="1"/>
  </si>
  <si>
    <t>水産養殖</t>
    <rPh sb="0" eb="2">
      <t>スイサン</t>
    </rPh>
    <rPh sb="2" eb="4">
      <t>ヨウショク</t>
    </rPh>
    <phoneticPr fontId="1"/>
  </si>
  <si>
    <t>工業</t>
    <rPh sb="0" eb="2">
      <t>コウギョウ</t>
    </rPh>
    <phoneticPr fontId="1"/>
  </si>
  <si>
    <t>建築物</t>
    <rPh sb="0" eb="3">
      <t>ケンチクブツ</t>
    </rPh>
    <phoneticPr fontId="1"/>
  </si>
  <si>
    <t>水道</t>
    <rPh sb="0" eb="2">
      <t>スイドウ</t>
    </rPh>
    <phoneticPr fontId="1"/>
  </si>
  <si>
    <t>家庭</t>
    <rPh sb="0" eb="2">
      <t>カテイ</t>
    </rPh>
    <phoneticPr fontId="1"/>
  </si>
  <si>
    <t>その他</t>
    <rPh sb="2" eb="3">
      <t>タ</t>
    </rPh>
    <phoneticPr fontId="1"/>
  </si>
  <si>
    <t>敷地内における涵養</t>
    <rPh sb="0" eb="2">
      <t>シキチ</t>
    </rPh>
    <rPh sb="2" eb="3">
      <t>ナイ</t>
    </rPh>
    <rPh sb="7" eb="9">
      <t>カンヨウ</t>
    </rPh>
    <phoneticPr fontId="1"/>
  </si>
  <si>
    <r>
      <t>上段：実施件数
下段：涵養実施量(m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ジョウダン</t>
    </rPh>
    <rPh sb="3" eb="5">
      <t>ジッシ</t>
    </rPh>
    <rPh sb="5" eb="7">
      <t>ケンスウ</t>
    </rPh>
    <rPh sb="8" eb="10">
      <t>ゲダン</t>
    </rPh>
    <rPh sb="11" eb="13">
      <t>カンヨウ</t>
    </rPh>
    <rPh sb="13" eb="15">
      <t>ジッシ</t>
    </rPh>
    <rPh sb="15" eb="16">
      <t>リョウ</t>
    </rPh>
    <phoneticPr fontId="1"/>
  </si>
  <si>
    <t>雨水浸透トレンチ</t>
    <rPh sb="0" eb="2">
      <t>ウスイ</t>
    </rPh>
    <rPh sb="2" eb="4">
      <t>シントウ</t>
    </rPh>
    <phoneticPr fontId="1"/>
  </si>
  <si>
    <t>透水性舗装又は緑化ブロック</t>
    <rPh sb="0" eb="3">
      <t>トウスイセイ</t>
    </rPh>
    <rPh sb="3" eb="5">
      <t>ホソウ</t>
    </rPh>
    <rPh sb="5" eb="6">
      <t>マタ</t>
    </rPh>
    <rPh sb="7" eb="9">
      <t>リョッカ</t>
    </rPh>
    <phoneticPr fontId="1"/>
  </si>
  <si>
    <t>雨水浸透側溝</t>
    <rPh sb="0" eb="2">
      <t>ウスイ</t>
    </rPh>
    <rPh sb="2" eb="4">
      <t>シントウ</t>
    </rPh>
    <rPh sb="4" eb="6">
      <t>ソッコウ</t>
    </rPh>
    <phoneticPr fontId="1"/>
  </si>
  <si>
    <t>浸透型調整池</t>
    <rPh sb="0" eb="2">
      <t>シントウ</t>
    </rPh>
    <rPh sb="2" eb="3">
      <t>ガタ</t>
    </rPh>
    <rPh sb="3" eb="5">
      <t>チョウセイ</t>
    </rPh>
    <rPh sb="5" eb="6">
      <t>イケ</t>
    </rPh>
    <phoneticPr fontId="1"/>
  </si>
  <si>
    <t>敷地内その他</t>
    <rPh sb="0" eb="2">
      <t>シキチ</t>
    </rPh>
    <rPh sb="2" eb="3">
      <t>ナイ</t>
    </rPh>
    <rPh sb="5" eb="6">
      <t>タ</t>
    </rPh>
    <phoneticPr fontId="1"/>
  </si>
  <si>
    <t>敷地外における涵養</t>
    <rPh sb="0" eb="2">
      <t>シキチ</t>
    </rPh>
    <rPh sb="2" eb="3">
      <t>ガイ</t>
    </rPh>
    <rPh sb="7" eb="9">
      <t>カンヨウ</t>
    </rPh>
    <phoneticPr fontId="1"/>
  </si>
  <si>
    <t>涵養林の整備</t>
    <rPh sb="0" eb="2">
      <t>カンヨウ</t>
    </rPh>
    <rPh sb="2" eb="3">
      <t>リン</t>
    </rPh>
    <rPh sb="4" eb="6">
      <t>セイビ</t>
    </rPh>
    <phoneticPr fontId="1"/>
  </si>
  <si>
    <t>水田湛水</t>
    <rPh sb="0" eb="2">
      <t>スイデン</t>
    </rPh>
    <rPh sb="2" eb="4">
      <t>タンスイ</t>
    </rPh>
    <phoneticPr fontId="1"/>
  </si>
  <si>
    <t>米等の契約栽培</t>
    <rPh sb="0" eb="1">
      <t>コメ</t>
    </rPh>
    <rPh sb="1" eb="2">
      <t>トウ</t>
    </rPh>
    <rPh sb="3" eb="5">
      <t>ケイヤク</t>
    </rPh>
    <rPh sb="5" eb="7">
      <t>サイバイ</t>
    </rPh>
    <phoneticPr fontId="1"/>
  </si>
  <si>
    <t>敷地外その他</t>
    <rPh sb="0" eb="2">
      <t>シキチ</t>
    </rPh>
    <rPh sb="2" eb="3">
      <t>ガイ</t>
    </rPh>
    <rPh sb="5" eb="6">
      <t>タ</t>
    </rPh>
    <phoneticPr fontId="1"/>
  </si>
  <si>
    <t>涵養対策に関する行事参加</t>
    <rPh sb="0" eb="2">
      <t>カンヨウ</t>
    </rPh>
    <rPh sb="2" eb="4">
      <t>タイサク</t>
    </rPh>
    <rPh sb="5" eb="6">
      <t>カン</t>
    </rPh>
    <rPh sb="8" eb="10">
      <t>ギョウジ</t>
    </rPh>
    <rPh sb="10" eb="12">
      <t>サンカ</t>
    </rPh>
    <phoneticPr fontId="1"/>
  </si>
  <si>
    <t>－</t>
    <phoneticPr fontId="1"/>
  </si>
  <si>
    <t>涵養域産作物の購入</t>
    <rPh sb="0" eb="2">
      <t>カンヨウ</t>
    </rPh>
    <rPh sb="2" eb="3">
      <t>イキ</t>
    </rPh>
    <rPh sb="3" eb="4">
      <t>サン</t>
    </rPh>
    <rPh sb="4" eb="6">
      <t>サクモツ</t>
    </rPh>
    <rPh sb="7" eb="9">
      <t>コウニュウ</t>
    </rPh>
    <phoneticPr fontId="1"/>
  </si>
  <si>
    <r>
      <t>地下水採取量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※３</t>
    </r>
    <r>
      <rPr>
        <sz val="11"/>
        <color theme="1"/>
        <rFont val="ＭＳ Ｐゴシック"/>
        <family val="2"/>
        <charset val="128"/>
        <scheme val="minor"/>
      </rPr>
      <t>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チカスイ</t>
    </rPh>
    <rPh sb="3" eb="5">
      <t>サイシュ</t>
    </rPh>
    <rPh sb="5" eb="6">
      <t>リョウ</t>
    </rPh>
    <phoneticPr fontId="1"/>
  </si>
  <si>
    <t>涵養割合(%)</t>
    <rPh sb="0" eb="2">
      <t>カンヨウ</t>
    </rPh>
    <rPh sb="2" eb="4">
      <t>ワリアイ</t>
    </rPh>
    <phoneticPr fontId="1"/>
  </si>
  <si>
    <r>
      <t>用途別涵養実施量の合計(m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ヨウト</t>
    </rPh>
    <rPh sb="2" eb="3">
      <t>ベツ</t>
    </rPh>
    <rPh sb="3" eb="5">
      <t>カンヨウ</t>
    </rPh>
    <rPh sb="5" eb="7">
      <t>ジッシ</t>
    </rPh>
    <rPh sb="7" eb="8">
      <t>リョウ</t>
    </rPh>
    <rPh sb="9" eb="11">
      <t>ゴウケイ</t>
    </rPh>
    <phoneticPr fontId="1"/>
  </si>
  <si>
    <t>重点地域
計</t>
    <rPh sb="0" eb="2">
      <t>ジュウテン</t>
    </rPh>
    <rPh sb="2" eb="4">
      <t>チイキ</t>
    </rPh>
    <rPh sb="5" eb="6">
      <t>ケイ</t>
    </rPh>
    <phoneticPr fontId="1"/>
  </si>
  <si>
    <t>合計</t>
    <rPh sb="0" eb="2">
      <t>ゴウケイ</t>
    </rPh>
    <phoneticPr fontId="1"/>
  </si>
  <si>
    <t>八代市</t>
    <rPh sb="0" eb="3">
      <t>ヤツシロシ</t>
    </rPh>
    <phoneticPr fontId="1"/>
  </si>
  <si>
    <t>玉名市</t>
    <rPh sb="0" eb="2">
      <t>タマナ</t>
    </rPh>
    <rPh sb="2" eb="3">
      <t>シ</t>
    </rPh>
    <phoneticPr fontId="1"/>
  </si>
  <si>
    <t>山鹿市</t>
    <rPh sb="0" eb="3">
      <t>ヤマガシ</t>
    </rPh>
    <phoneticPr fontId="1"/>
  </si>
  <si>
    <t>計</t>
    <rPh sb="0" eb="1">
      <t>ケイ</t>
    </rPh>
    <phoneticPr fontId="1"/>
  </si>
  <si>
    <t>※２　「重点地域」以外は、涵養量の算出を行っておらず、取組みの内容を報告することとしています。</t>
    <rPh sb="4" eb="6">
      <t>ジュウテン</t>
    </rPh>
    <rPh sb="6" eb="8">
      <t>チイキ</t>
    </rPh>
    <rPh sb="9" eb="11">
      <t>イガイ</t>
    </rPh>
    <rPh sb="13" eb="15">
      <t>カンヨウ</t>
    </rPh>
    <rPh sb="15" eb="16">
      <t>リョウ</t>
    </rPh>
    <rPh sb="17" eb="19">
      <t>サンシュツ</t>
    </rPh>
    <rPh sb="20" eb="21">
      <t>オコナ</t>
    </rPh>
    <rPh sb="27" eb="28">
      <t>トリ</t>
    </rPh>
    <rPh sb="28" eb="29">
      <t>ク</t>
    </rPh>
    <rPh sb="31" eb="33">
      <t>ナイヨウ</t>
    </rPh>
    <rPh sb="34" eb="36">
      <t>ホウコク</t>
    </rPh>
    <phoneticPr fontId="1"/>
  </si>
  <si>
    <t>荒尾市</t>
    <rPh sb="0" eb="3">
      <t>アラオシ</t>
    </rPh>
    <phoneticPr fontId="1"/>
  </si>
  <si>
    <t>阿蘇市</t>
    <rPh sb="0" eb="2">
      <t>アソ</t>
    </rPh>
    <rPh sb="2" eb="3">
      <t>シ</t>
    </rPh>
    <phoneticPr fontId="1"/>
  </si>
  <si>
    <t>水俣市</t>
    <rPh sb="0" eb="3">
      <t>ミナマタシ</t>
    </rPh>
    <phoneticPr fontId="1"/>
  </si>
  <si>
    <t>人吉市</t>
    <rPh sb="0" eb="3">
      <t>ヒトヨシシ</t>
    </rPh>
    <phoneticPr fontId="1"/>
  </si>
  <si>
    <t>敷地内　　小計</t>
    <rPh sb="0" eb="2">
      <t>シキチ</t>
    </rPh>
    <rPh sb="2" eb="3">
      <t>ナイ</t>
    </rPh>
    <rPh sb="5" eb="7">
      <t>ショウケイ</t>
    </rPh>
    <phoneticPr fontId="1"/>
  </si>
  <si>
    <t>　敷地外　　小計</t>
    <rPh sb="1" eb="3">
      <t>シキチ</t>
    </rPh>
    <rPh sb="3" eb="4">
      <t>ガイ</t>
    </rPh>
    <rPh sb="6" eb="8">
      <t>ショウケイ</t>
    </rPh>
    <phoneticPr fontId="1"/>
  </si>
  <si>
    <t>その他　　小計</t>
    <rPh sb="2" eb="3">
      <t>タ</t>
    </rPh>
    <rPh sb="5" eb="7">
      <t>ショウケイ</t>
    </rPh>
    <phoneticPr fontId="1"/>
  </si>
  <si>
    <r>
      <t>敷地内涵養実施量　　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シキチ</t>
    </rPh>
    <rPh sb="2" eb="3">
      <t>ナイ</t>
    </rPh>
    <rPh sb="3" eb="5">
      <t>カンヨウ</t>
    </rPh>
    <rPh sb="5" eb="7">
      <t>ジッシ</t>
    </rPh>
    <rPh sb="7" eb="8">
      <t>リョウ</t>
    </rPh>
    <rPh sb="10" eb="12">
      <t>ショウケイ</t>
    </rPh>
    <phoneticPr fontId="1"/>
  </si>
  <si>
    <r>
      <t>敷地外涵養実施量　　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シキチ</t>
    </rPh>
    <rPh sb="2" eb="3">
      <t>ガイ</t>
    </rPh>
    <rPh sb="3" eb="5">
      <t>カンヨウ</t>
    </rPh>
    <rPh sb="5" eb="7">
      <t>ジッシ</t>
    </rPh>
    <rPh sb="7" eb="8">
      <t>リョウ</t>
    </rPh>
    <rPh sb="10" eb="12">
      <t>ショウケイ</t>
    </rPh>
    <phoneticPr fontId="1"/>
  </si>
  <si>
    <r>
      <t>その他涵養実施量　　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2" eb="3">
      <t>タ</t>
    </rPh>
    <rPh sb="3" eb="5">
      <t>カンヨウ</t>
    </rPh>
    <rPh sb="5" eb="7">
      <t>ジッシ</t>
    </rPh>
    <rPh sb="7" eb="8">
      <t>リョウ</t>
    </rPh>
    <rPh sb="10" eb="12">
      <t>ショウケイ</t>
    </rPh>
    <phoneticPr fontId="1"/>
  </si>
  <si>
    <r>
      <t>上段：報告者数
下段：報告対象者数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※１</t>
    </r>
    <rPh sb="0" eb="2">
      <t>ジョウダン</t>
    </rPh>
    <rPh sb="3" eb="6">
      <t>ホウコクシャ</t>
    </rPh>
    <rPh sb="6" eb="7">
      <t>スウ</t>
    </rPh>
    <rPh sb="8" eb="10">
      <t>カダン</t>
    </rPh>
    <rPh sb="11" eb="13">
      <t>ホウコク</t>
    </rPh>
    <rPh sb="13" eb="16">
      <t>タイショウシャ</t>
    </rPh>
    <rPh sb="16" eb="17">
      <t>スウ</t>
    </rPh>
    <phoneticPr fontId="1"/>
  </si>
  <si>
    <t>上段：報告者数
下段：報告対象者数※１</t>
    <rPh sb="0" eb="2">
      <t>ジョウダン</t>
    </rPh>
    <rPh sb="3" eb="6">
      <t>ホウコクシャ</t>
    </rPh>
    <rPh sb="6" eb="7">
      <t>スウ</t>
    </rPh>
    <rPh sb="8" eb="10">
      <t>カダン</t>
    </rPh>
    <rPh sb="11" eb="13">
      <t>ホウコク</t>
    </rPh>
    <rPh sb="13" eb="15">
      <t>タイショウ</t>
    </rPh>
    <rPh sb="15" eb="16">
      <t>シャ</t>
    </rPh>
    <rPh sb="16" eb="17">
      <t>スウ</t>
    </rPh>
    <phoneticPr fontId="1"/>
  </si>
  <si>
    <t>１　地域別</t>
    <rPh sb="2" eb="4">
      <t>チイキ</t>
    </rPh>
    <rPh sb="4" eb="5">
      <t>ベツ</t>
    </rPh>
    <phoneticPr fontId="1"/>
  </si>
  <si>
    <t>２　用途別</t>
    <rPh sb="2" eb="4">
      <t>ヨウト</t>
    </rPh>
    <rPh sb="4" eb="5">
      <t>ベツ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</si>
  <si>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　　　　　　　　※２</t>
    </r>
    <r>
      <rPr>
        <sz val="11"/>
        <color theme="1"/>
        <rFont val="ＭＳ Ｐゴシック"/>
        <family val="2"/>
        <charset val="128"/>
        <scheme val="minor"/>
      </rPr>
      <t xml:space="preserve">
実施件数
</t>
    </r>
    <rPh sb="11" eb="13">
      <t>ジッシ</t>
    </rPh>
    <rPh sb="13" eb="15">
      <t>ケンスウ</t>
    </rPh>
    <phoneticPr fontId="1"/>
  </si>
  <si>
    <r>
      <t>上段：実施件数
下段：涵養実施量(m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0" eb="2">
      <t>ジョウダン</t>
    </rPh>
    <rPh sb="3" eb="5">
      <t>ジッシ</t>
    </rPh>
    <rPh sb="5" eb="7">
      <t>ケンスウ</t>
    </rPh>
    <rPh sb="8" eb="10">
      <t>ゲダン</t>
    </rPh>
    <rPh sb="11" eb="13">
      <t>カンヨウ</t>
    </rPh>
    <rPh sb="13" eb="15">
      <t>ジッシ</t>
    </rPh>
    <rPh sb="15" eb="16">
      <t>リョウ</t>
    </rPh>
    <phoneticPr fontId="1"/>
  </si>
  <si>
    <r>
      <t>敷地内涵養実施量　　小計(m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0" eb="2">
      <t>シキチ</t>
    </rPh>
    <rPh sb="2" eb="3">
      <t>ナイ</t>
    </rPh>
    <rPh sb="3" eb="5">
      <t>カンヨウ</t>
    </rPh>
    <rPh sb="5" eb="7">
      <t>ジッシ</t>
    </rPh>
    <rPh sb="7" eb="8">
      <t>リョウ</t>
    </rPh>
    <rPh sb="10" eb="12">
      <t>ショウケイ</t>
    </rPh>
    <phoneticPr fontId="1"/>
  </si>
  <si>
    <r>
      <t>敷地外涵養実施量　　小計(m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0" eb="2">
      <t>シキチ</t>
    </rPh>
    <rPh sb="2" eb="3">
      <t>ガイ</t>
    </rPh>
    <rPh sb="3" eb="5">
      <t>カンヨウ</t>
    </rPh>
    <rPh sb="5" eb="7">
      <t>ジッシ</t>
    </rPh>
    <rPh sb="7" eb="8">
      <t>リョウ</t>
    </rPh>
    <rPh sb="10" eb="12">
      <t>ショウケイ</t>
    </rPh>
    <phoneticPr fontId="1"/>
  </si>
  <si>
    <r>
      <t>その他涵養実施量　　小計(m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2" eb="3">
      <t>タ</t>
    </rPh>
    <rPh sb="3" eb="5">
      <t>カンヨウ</t>
    </rPh>
    <rPh sb="5" eb="7">
      <t>ジッシ</t>
    </rPh>
    <rPh sb="7" eb="8">
      <t>リョウ</t>
    </rPh>
    <rPh sb="10" eb="12">
      <t>ショウケイ</t>
    </rPh>
    <phoneticPr fontId="1"/>
  </si>
  <si>
    <r>
      <t>市町村別涵養実施量の合計(m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0" eb="3">
      <t>シチョウソン</t>
    </rPh>
    <rPh sb="3" eb="4">
      <t>ベツ</t>
    </rPh>
    <rPh sb="4" eb="6">
      <t>カンヨウ</t>
    </rPh>
    <rPh sb="6" eb="8">
      <t>ジッシ</t>
    </rPh>
    <rPh sb="8" eb="9">
      <t>リョウ</t>
    </rPh>
    <rPh sb="10" eb="12">
      <t>ゴウケイ</t>
    </rPh>
    <phoneticPr fontId="1"/>
  </si>
  <si>
    <r>
      <t>地下水採取量</t>
    </r>
    <r>
      <rPr>
        <vertAlign val="superscript"/>
        <sz val="12"/>
        <color theme="1"/>
        <rFont val="ＭＳ Ｐゴシック"/>
        <family val="3"/>
        <charset val="128"/>
        <scheme val="minor"/>
      </rPr>
      <t>※３</t>
    </r>
    <r>
      <rPr>
        <sz val="12"/>
        <color theme="1"/>
        <rFont val="ＭＳ Ｐゴシック"/>
        <family val="3"/>
        <charset val="128"/>
        <scheme val="minor"/>
      </rPr>
      <t>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0" eb="3">
      <t>チカスイ</t>
    </rPh>
    <rPh sb="3" eb="5">
      <t>サイシュ</t>
    </rPh>
    <rPh sb="5" eb="6">
      <t>リョウ</t>
    </rPh>
    <phoneticPr fontId="1"/>
  </si>
  <si>
    <r>
      <t>涵養実施量の総計(m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0" eb="2">
      <t>カンヨウ</t>
    </rPh>
    <rPh sb="2" eb="4">
      <t>ジッシ</t>
    </rPh>
    <rPh sb="4" eb="5">
      <t>リョウ</t>
    </rPh>
    <rPh sb="6" eb="8">
      <t>ソウケイ</t>
    </rPh>
    <phoneticPr fontId="1"/>
  </si>
  <si>
    <r>
      <t>上段：報告者数
下段：報告対象者数</t>
    </r>
    <r>
      <rPr>
        <vertAlign val="superscript"/>
        <sz val="10"/>
        <color theme="1"/>
        <rFont val="ＭＳ Ｐゴシック"/>
        <family val="3"/>
        <charset val="128"/>
        <scheme val="minor"/>
      </rPr>
      <t>※１</t>
    </r>
    <rPh sb="0" eb="2">
      <t>ジョウダン</t>
    </rPh>
    <rPh sb="3" eb="6">
      <t>ホウコクシャ</t>
    </rPh>
    <rPh sb="6" eb="7">
      <t>スウ</t>
    </rPh>
    <rPh sb="8" eb="10">
      <t>カダン</t>
    </rPh>
    <rPh sb="11" eb="13">
      <t>ホウコク</t>
    </rPh>
    <rPh sb="13" eb="16">
      <t>タイショウシャ</t>
    </rPh>
    <rPh sb="16" eb="17">
      <t>スウ</t>
    </rPh>
    <phoneticPr fontId="1"/>
  </si>
  <si>
    <t>令和２年度　地下水涵養計画実施状況報告集計表</t>
    <rPh sb="0" eb="2">
      <t>レイワ</t>
    </rPh>
    <rPh sb="3" eb="5">
      <t>ネンド</t>
    </rPh>
    <rPh sb="6" eb="9">
      <t>チカスイ</t>
    </rPh>
    <rPh sb="9" eb="11">
      <t>カンヨウ</t>
    </rPh>
    <rPh sb="11" eb="13">
      <t>ケイカク</t>
    </rPh>
    <rPh sb="13" eb="15">
      <t>ジッシ</t>
    </rPh>
    <rPh sb="15" eb="17">
      <t>ジョウキョウ</t>
    </rPh>
    <rPh sb="17" eb="19">
      <t>ホウコク</t>
    </rPh>
    <rPh sb="19" eb="21">
      <t>シュウケイ</t>
    </rPh>
    <rPh sb="21" eb="22">
      <t>ヒョウ</t>
    </rPh>
    <phoneticPr fontId="1"/>
  </si>
  <si>
    <t>（令和２年4月１日～令和３年３月３１日）</t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</si>
  <si>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※１　報告対象者は、令和２年度末（令和３年３月末）までに、地下水涵養計画書を提出し、地下水採取の許可を受けた方です。</t>
    <rPh sb="10" eb="12">
      <t>レイワ</t>
    </rPh>
    <rPh sb="15" eb="16">
      <t>マツ</t>
    </rPh>
    <rPh sb="17" eb="19">
      <t>レイワ</t>
    </rPh>
    <rPh sb="20" eb="21">
      <t>ネン</t>
    </rPh>
    <rPh sb="22" eb="24">
      <t>ガツマツ</t>
    </rPh>
    <rPh sb="32" eb="34">
      <t>カンヨウ</t>
    </rPh>
    <phoneticPr fontId="1"/>
  </si>
  <si>
    <t>※３　「地下水採取量」は、令和２年度末（令和３年３月末）までに地下水採取の許可を受けた方の令和２年度中の地下水採取量の合計です。</t>
    <rPh sb="4" eb="7">
      <t>チカスイ</t>
    </rPh>
    <rPh sb="7" eb="9">
      <t>サイシュ</t>
    </rPh>
    <rPh sb="9" eb="10">
      <t>リョウ</t>
    </rPh>
    <rPh sb="13" eb="15">
      <t>レイワ</t>
    </rPh>
    <rPh sb="16" eb="18">
      <t>ネンド</t>
    </rPh>
    <rPh sb="18" eb="19">
      <t>マツ</t>
    </rPh>
    <rPh sb="20" eb="22">
      <t>レイワ</t>
    </rPh>
    <rPh sb="23" eb="24">
      <t>ネン</t>
    </rPh>
    <rPh sb="25" eb="27">
      <t>ガツマツ</t>
    </rPh>
    <rPh sb="31" eb="34">
      <t>チカスイ</t>
    </rPh>
    <rPh sb="34" eb="36">
      <t>サイシュ</t>
    </rPh>
    <rPh sb="37" eb="39">
      <t>キョカ</t>
    </rPh>
    <rPh sb="40" eb="41">
      <t>ウ</t>
    </rPh>
    <rPh sb="43" eb="44">
      <t>カタ</t>
    </rPh>
    <rPh sb="45" eb="47">
      <t>レイワ</t>
    </rPh>
    <rPh sb="48" eb="50">
      <t>ネンド</t>
    </rPh>
    <rPh sb="50" eb="51">
      <t>チュウ</t>
    </rPh>
    <rPh sb="52" eb="55">
      <t>チカスイ</t>
    </rPh>
    <rPh sb="55" eb="57">
      <t>サイシュ</t>
    </rPh>
    <rPh sb="57" eb="58">
      <t>リョウ</t>
    </rPh>
    <rPh sb="59" eb="61">
      <t>ゴウケイ</t>
    </rPh>
    <phoneticPr fontId="1"/>
  </si>
  <si>
    <t>※１　報告対象者は、令和２年度末（令和３年３月末）までに、地下水涵養計画書を提出し、地下水採取の許可を受けた方です。</t>
    <rPh sb="10" eb="12">
      <t>レイワ</t>
    </rPh>
    <rPh sb="15" eb="16">
      <t>マツ</t>
    </rPh>
    <rPh sb="17" eb="19">
      <t>レイワ</t>
    </rPh>
    <rPh sb="20" eb="21">
      <t>ネン</t>
    </rPh>
    <rPh sb="22" eb="23">
      <t>ガツ</t>
    </rPh>
    <rPh sb="23" eb="24">
      <t>マツ</t>
    </rPh>
    <rPh sb="32" eb="34">
      <t>カンヨウ</t>
    </rPh>
    <phoneticPr fontId="1"/>
  </si>
  <si>
    <t>※３　「地下水採取量」は、令和２年度末（令和３年３月末）までに地下水採取の許可を受けた方の令和２年度中許可井戸の地下水採取量です。</t>
    <rPh sb="4" eb="7">
      <t>チカスイ</t>
    </rPh>
    <rPh sb="7" eb="9">
      <t>サイシュ</t>
    </rPh>
    <rPh sb="9" eb="10">
      <t>リョウ</t>
    </rPh>
    <rPh sb="13" eb="15">
      <t>レイワ</t>
    </rPh>
    <rPh sb="16" eb="18">
      <t>ネンド</t>
    </rPh>
    <rPh sb="18" eb="19">
      <t>マツ</t>
    </rPh>
    <rPh sb="20" eb="22">
      <t>レイワ</t>
    </rPh>
    <rPh sb="23" eb="24">
      <t>ネン</t>
    </rPh>
    <rPh sb="25" eb="27">
      <t>ガツマツ</t>
    </rPh>
    <rPh sb="31" eb="34">
      <t>チカスイ</t>
    </rPh>
    <rPh sb="34" eb="36">
      <t>サイシュ</t>
    </rPh>
    <rPh sb="37" eb="39">
      <t>キョカ</t>
    </rPh>
    <rPh sb="40" eb="41">
      <t>ウ</t>
    </rPh>
    <rPh sb="43" eb="44">
      <t>カタ</t>
    </rPh>
    <rPh sb="45" eb="47">
      <t>レイワ</t>
    </rPh>
    <rPh sb="48" eb="50">
      <t>ネンド</t>
    </rPh>
    <rPh sb="50" eb="51">
      <t>チュウ</t>
    </rPh>
    <rPh sb="51" eb="53">
      <t>キョカ</t>
    </rPh>
    <rPh sb="53" eb="55">
      <t>イド</t>
    </rPh>
    <rPh sb="56" eb="59">
      <t>チカスイ</t>
    </rPh>
    <rPh sb="59" eb="61">
      <t>サイシュ</t>
    </rPh>
    <rPh sb="61" eb="62">
      <t>リョウ</t>
    </rPh>
    <phoneticPr fontId="1"/>
  </si>
  <si>
    <t>令和４年１月末現在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</si>
</sst>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medium">
        <color auto="1"/>
      </right>
      <top/>
      <bottom style="dotted">
        <color indexed="64"/>
      </bottom>
      <diagonal/>
    </border>
    <border>
      <left style="thin">
        <color indexed="64"/>
      </left>
      <right style="medium">
        <color auto="1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auto="1"/>
      </right>
      <top style="double">
        <color indexed="64"/>
      </top>
      <bottom/>
      <diagonal/>
    </border>
    <border>
      <left style="medium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0" fillId="0" borderId="2" xfId="0" applyFill="1" applyBorder="1" applyAlignment="1">
      <alignment vertical="center"/>
    </xf>
    <xf numFmtId="0" fontId="0" fillId="0" borderId="10" xfId="0" applyBorder="1">
      <alignment vertical="center"/>
    </xf>
    <xf numFmtId="38" fontId="0" fillId="0" borderId="10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2" xfId="0" applyBorder="1">
      <alignment vertical="center"/>
    </xf>
    <xf numFmtId="38" fontId="0" fillId="0" borderId="3" xfId="1" applyFont="1" applyBorder="1">
      <alignment vertical="center"/>
    </xf>
    <xf numFmtId="38" fontId="0" fillId="0" borderId="1" xfId="0" applyNumberFormat="1" applyBorder="1">
      <alignment vertical="center"/>
    </xf>
    <xf numFmtId="38" fontId="0" fillId="0" borderId="13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38" fontId="4" fillId="0" borderId="11" xfId="0" applyNumberFormat="1" applyFont="1" applyBorder="1" applyAlignment="1">
      <alignment horizontal="center" vertical="center"/>
    </xf>
    <xf numFmtId="38" fontId="0" fillId="0" borderId="20" xfId="0" applyNumberFormat="1" applyBorder="1">
      <alignment vertical="center"/>
    </xf>
    <xf numFmtId="38" fontId="0" fillId="0" borderId="2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right" vertical="center"/>
    </xf>
    <xf numFmtId="38" fontId="0" fillId="0" borderId="12" xfId="1" applyFont="1" applyBorder="1">
      <alignment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20" xfId="0" applyBorder="1" applyAlignment="1">
      <alignment vertical="center"/>
    </xf>
    <xf numFmtId="38" fontId="0" fillId="0" borderId="31" xfId="1" applyFont="1" applyBorder="1">
      <alignment vertical="center"/>
    </xf>
    <xf numFmtId="0" fontId="0" fillId="0" borderId="31" xfId="0" applyBorder="1">
      <alignment vertical="center"/>
    </xf>
    <xf numFmtId="0" fontId="0" fillId="0" borderId="19" xfId="0" applyFill="1" applyBorder="1" applyAlignment="1">
      <alignment vertical="center"/>
    </xf>
    <xf numFmtId="38" fontId="0" fillId="0" borderId="13" xfId="0" applyNumberFormat="1" applyBorder="1">
      <alignment vertical="center"/>
    </xf>
    <xf numFmtId="0" fontId="0" fillId="0" borderId="13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21" xfId="0" applyBorder="1">
      <alignment vertical="center"/>
    </xf>
    <xf numFmtId="0" fontId="0" fillId="0" borderId="44" xfId="0" applyBorder="1">
      <alignment vertical="center"/>
    </xf>
    <xf numFmtId="0" fontId="0" fillId="0" borderId="42" xfId="0" applyBorder="1">
      <alignment vertical="center"/>
    </xf>
    <xf numFmtId="0" fontId="0" fillId="0" borderId="47" xfId="0" applyBorder="1">
      <alignment vertical="center"/>
    </xf>
    <xf numFmtId="0" fontId="0" fillId="0" borderId="51" xfId="0" applyBorder="1">
      <alignment vertical="center"/>
    </xf>
    <xf numFmtId="0" fontId="0" fillId="0" borderId="53" xfId="0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0" xfId="0" applyNumberForma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7" xfId="0" applyFont="1" applyBorder="1">
      <alignment vertical="center"/>
    </xf>
    <xf numFmtId="0" fontId="4" fillId="0" borderId="71" xfId="0" applyFont="1" applyBorder="1">
      <alignment vertical="center"/>
    </xf>
    <xf numFmtId="38" fontId="4" fillId="0" borderId="72" xfId="0" applyNumberFormat="1" applyFont="1" applyBorder="1">
      <alignment vertical="center"/>
    </xf>
    <xf numFmtId="0" fontId="4" fillId="0" borderId="73" xfId="0" applyFont="1" applyBorder="1">
      <alignment vertical="center"/>
    </xf>
    <xf numFmtId="38" fontId="4" fillId="0" borderId="27" xfId="0" applyNumberFormat="1" applyFont="1" applyBorder="1">
      <alignment vertical="center"/>
    </xf>
    <xf numFmtId="38" fontId="4" fillId="0" borderId="72" xfId="0" applyNumberFormat="1" applyFont="1" applyBorder="1" applyAlignment="1">
      <alignment horizontal="center" vertical="center"/>
    </xf>
    <xf numFmtId="38" fontId="0" fillId="0" borderId="74" xfId="1" applyFont="1" applyBorder="1">
      <alignment vertical="center"/>
    </xf>
    <xf numFmtId="38" fontId="0" fillId="0" borderId="75" xfId="0" applyNumberFormat="1" applyBorder="1">
      <alignment vertical="center"/>
    </xf>
    <xf numFmtId="38" fontId="0" fillId="0" borderId="76" xfId="0" applyNumberFormat="1" applyBorder="1">
      <alignment vertical="center"/>
    </xf>
    <xf numFmtId="38" fontId="0" fillId="5" borderId="77" xfId="0" applyNumberFormat="1" applyFill="1" applyBorder="1">
      <alignment vertical="center"/>
    </xf>
    <xf numFmtId="177" fontId="0" fillId="0" borderId="77" xfId="2" applyNumberFormat="1" applyFont="1" applyBorder="1">
      <alignment vertical="center"/>
    </xf>
    <xf numFmtId="0" fontId="0" fillId="2" borderId="51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0" borderId="78" xfId="0" applyFill="1" applyBorder="1" applyAlignment="1">
      <alignment vertical="center"/>
    </xf>
    <xf numFmtId="0" fontId="0" fillId="0" borderId="79" xfId="0" applyBorder="1">
      <alignment vertical="center"/>
    </xf>
    <xf numFmtId="38" fontId="0" fillId="0" borderId="47" xfId="1" applyFont="1" applyBorder="1">
      <alignment vertical="center"/>
    </xf>
    <xf numFmtId="38" fontId="0" fillId="0" borderId="51" xfId="0" applyNumberFormat="1" applyBorder="1">
      <alignment vertical="center"/>
    </xf>
    <xf numFmtId="38" fontId="4" fillId="0" borderId="80" xfId="0" applyNumberFormat="1" applyFont="1" applyBorder="1" applyAlignment="1">
      <alignment horizontal="center" vertical="center"/>
    </xf>
    <xf numFmtId="38" fontId="0" fillId="0" borderId="82" xfId="0" applyNumberFormat="1" applyBorder="1">
      <alignment vertical="center"/>
    </xf>
    <xf numFmtId="0" fontId="0" fillId="5" borderId="77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78" xfId="0" applyBorder="1">
      <alignment vertical="center"/>
    </xf>
    <xf numFmtId="0" fontId="0" fillId="0" borderId="93" xfId="0" applyFill="1" applyBorder="1" applyAlignment="1">
      <alignment vertical="center"/>
    </xf>
    <xf numFmtId="0" fontId="0" fillId="0" borderId="93" xfId="0" applyBorder="1">
      <alignment vertical="center"/>
    </xf>
    <xf numFmtId="0" fontId="0" fillId="0" borderId="92" xfId="0" applyFill="1" applyBorder="1" applyAlignment="1">
      <alignment horizontal="right" vertical="center"/>
    </xf>
    <xf numFmtId="38" fontId="11" fillId="0" borderId="31" xfId="1" applyFont="1" applyBorder="1">
      <alignment vertical="center"/>
    </xf>
    <xf numFmtId="38" fontId="13" fillId="0" borderId="31" xfId="1" applyFont="1" applyBorder="1">
      <alignment vertical="center"/>
    </xf>
    <xf numFmtId="38" fontId="11" fillId="0" borderId="2" xfId="1" applyFont="1" applyBorder="1">
      <alignment vertical="center"/>
    </xf>
    <xf numFmtId="38" fontId="13" fillId="0" borderId="2" xfId="1" applyFont="1" applyBorder="1">
      <alignment vertical="center"/>
    </xf>
    <xf numFmtId="38" fontId="11" fillId="0" borderId="10" xfId="1" applyFont="1" applyBorder="1">
      <alignment vertical="center"/>
    </xf>
    <xf numFmtId="38" fontId="13" fillId="0" borderId="10" xfId="1" applyFont="1" applyBorder="1">
      <alignment vertical="center"/>
    </xf>
    <xf numFmtId="38" fontId="13" fillId="0" borderId="12" xfId="1" applyFont="1" applyBorder="1">
      <alignment vertical="center"/>
    </xf>
    <xf numFmtId="38" fontId="11" fillId="0" borderId="13" xfId="1" applyFont="1" applyBorder="1">
      <alignment vertical="center"/>
    </xf>
    <xf numFmtId="38" fontId="13" fillId="0" borderId="13" xfId="1" applyFont="1" applyBorder="1">
      <alignment vertical="center"/>
    </xf>
    <xf numFmtId="38" fontId="11" fillId="0" borderId="12" xfId="1" applyFont="1" applyBorder="1">
      <alignment vertical="center"/>
    </xf>
    <xf numFmtId="38" fontId="13" fillId="0" borderId="11" xfId="1" applyFont="1" applyBorder="1" applyAlignment="1">
      <alignment horizontal="center" vertical="center"/>
    </xf>
    <xf numFmtId="38" fontId="11" fillId="0" borderId="1" xfId="1" applyFont="1" applyBorder="1">
      <alignment vertical="center"/>
    </xf>
    <xf numFmtId="38" fontId="13" fillId="0" borderId="1" xfId="1" applyFont="1" applyBorder="1">
      <alignment vertical="center"/>
    </xf>
    <xf numFmtId="38" fontId="11" fillId="0" borderId="20" xfId="1" applyFont="1" applyBorder="1">
      <alignment vertical="center"/>
    </xf>
    <xf numFmtId="38" fontId="13" fillId="0" borderId="20" xfId="1" applyFont="1" applyBorder="1">
      <alignment vertical="center"/>
    </xf>
    <xf numFmtId="38" fontId="11" fillId="5" borderId="17" xfId="0" applyNumberFormat="1" applyFont="1" applyFill="1" applyBorder="1">
      <alignment vertical="center"/>
    </xf>
    <xf numFmtId="177" fontId="11" fillId="0" borderId="25" xfId="2" applyNumberFormat="1" applyFont="1" applyBorder="1">
      <alignment vertical="center"/>
    </xf>
    <xf numFmtId="38" fontId="8" fillId="0" borderId="56" xfId="0" applyNumberFormat="1" applyFont="1" applyBorder="1">
      <alignment vertical="center"/>
    </xf>
    <xf numFmtId="38" fontId="8" fillId="0" borderId="56" xfId="1" applyFont="1" applyFill="1" applyBorder="1" applyAlignment="1">
      <alignment vertical="center"/>
    </xf>
    <xf numFmtId="38" fontId="8" fillId="0" borderId="56" xfId="1" applyFont="1" applyBorder="1">
      <alignment vertical="center"/>
    </xf>
    <xf numFmtId="38" fontId="8" fillId="0" borderId="57" xfId="1" applyFont="1" applyBorder="1">
      <alignment vertical="center"/>
    </xf>
    <xf numFmtId="0" fontId="8" fillId="2" borderId="3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38" fontId="8" fillId="0" borderId="2" xfId="1" applyFont="1" applyBorder="1">
      <alignment vertical="center"/>
    </xf>
    <xf numFmtId="0" fontId="8" fillId="0" borderId="2" xfId="0" applyFont="1" applyBorder="1">
      <alignment vertical="center"/>
    </xf>
    <xf numFmtId="38" fontId="8" fillId="0" borderId="11" xfId="1" applyFont="1" applyBorder="1">
      <alignment vertical="center"/>
    </xf>
    <xf numFmtId="38" fontId="8" fillId="0" borderId="2" xfId="0" applyNumberFormat="1" applyFont="1" applyBorder="1">
      <alignment vertical="center"/>
    </xf>
    <xf numFmtId="38" fontId="8" fillId="0" borderId="14" xfId="0" applyNumberFormat="1" applyFont="1" applyBorder="1">
      <alignment vertical="center"/>
    </xf>
    <xf numFmtId="38" fontId="11" fillId="6" borderId="13" xfId="1" applyFont="1" applyFill="1" applyBorder="1">
      <alignment vertical="center"/>
    </xf>
    <xf numFmtId="38" fontId="13" fillId="6" borderId="13" xfId="1" applyFont="1" applyFill="1" applyBorder="1">
      <alignment vertical="center"/>
    </xf>
    <xf numFmtId="38" fontId="11" fillId="6" borderId="20" xfId="1" applyFont="1" applyFill="1" applyBorder="1">
      <alignment vertical="center"/>
    </xf>
    <xf numFmtId="38" fontId="13" fillId="6" borderId="20" xfId="1" applyFont="1" applyFill="1" applyBorder="1">
      <alignment vertical="center"/>
    </xf>
    <xf numFmtId="38" fontId="13" fillId="6" borderId="21" xfId="1" applyFont="1" applyFill="1" applyBorder="1">
      <alignment vertical="center"/>
    </xf>
    <xf numFmtId="0" fontId="0" fillId="2" borderId="96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0" borderId="90" xfId="0" applyFill="1" applyBorder="1" applyAlignment="1">
      <alignment vertical="center"/>
    </xf>
    <xf numFmtId="0" fontId="0" fillId="0" borderId="73" xfId="0" applyBorder="1">
      <alignment vertical="center"/>
    </xf>
    <xf numFmtId="0" fontId="0" fillId="0" borderId="97" xfId="0" applyBorder="1">
      <alignment vertical="center"/>
    </xf>
    <xf numFmtId="38" fontId="0" fillId="0" borderId="27" xfId="1" applyFont="1" applyBorder="1">
      <alignment vertical="center"/>
    </xf>
    <xf numFmtId="38" fontId="0" fillId="0" borderId="96" xfId="0" applyNumberFormat="1" applyBorder="1">
      <alignment vertical="center"/>
    </xf>
    <xf numFmtId="38" fontId="0" fillId="0" borderId="23" xfId="0" applyNumberFormat="1" applyBorder="1">
      <alignment vertical="center"/>
    </xf>
    <xf numFmtId="0" fontId="7" fillId="0" borderId="78" xfId="0" applyFont="1" applyBorder="1">
      <alignment vertical="center"/>
    </xf>
    <xf numFmtId="38" fontId="13" fillId="0" borderId="99" xfId="1" applyFont="1" applyBorder="1">
      <alignment vertical="center"/>
    </xf>
    <xf numFmtId="38" fontId="13" fillId="0" borderId="80" xfId="1" applyFont="1" applyBorder="1">
      <alignment vertical="center"/>
    </xf>
    <xf numFmtId="38" fontId="13" fillId="0" borderId="79" xfId="1" applyFont="1" applyBorder="1">
      <alignment vertical="center"/>
    </xf>
    <xf numFmtId="38" fontId="13" fillId="6" borderId="44" xfId="1" applyFont="1" applyFill="1" applyBorder="1">
      <alignment vertical="center"/>
    </xf>
    <xf numFmtId="38" fontId="13" fillId="0" borderId="44" xfId="1" applyFont="1" applyBorder="1">
      <alignment vertical="center"/>
    </xf>
    <xf numFmtId="38" fontId="13" fillId="0" borderId="80" xfId="1" applyFont="1" applyBorder="1" applyAlignment="1">
      <alignment horizontal="center" vertical="center"/>
    </xf>
    <xf numFmtId="38" fontId="11" fillId="0" borderId="44" xfId="1" applyFont="1" applyBorder="1">
      <alignment vertical="center"/>
    </xf>
    <xf numFmtId="38" fontId="11" fillId="6" borderId="53" xfId="1" applyFont="1" applyFill="1" applyBorder="1">
      <alignment vertical="center"/>
    </xf>
    <xf numFmtId="38" fontId="11" fillId="0" borderId="53" xfId="1" applyFont="1" applyBorder="1">
      <alignment vertical="center"/>
    </xf>
    <xf numFmtId="38" fontId="8" fillId="7" borderId="13" xfId="1" applyFont="1" applyFill="1" applyBorder="1">
      <alignment vertical="center"/>
    </xf>
    <xf numFmtId="38" fontId="8" fillId="7" borderId="13" xfId="0" applyNumberFormat="1" applyFont="1" applyFill="1" applyBorder="1">
      <alignment vertical="center"/>
    </xf>
    <xf numFmtId="38" fontId="8" fillId="7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11" fillId="6" borderId="81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77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1" fillId="6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0" borderId="4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1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94" xfId="0" applyFont="1" applyBorder="1" applyAlignment="1">
      <alignment horizontal="right" vertical="center"/>
    </xf>
    <xf numFmtId="0" fontId="0" fillId="0" borderId="95" xfId="0" applyBorder="1" applyAlignment="1">
      <alignment vertical="center"/>
    </xf>
    <xf numFmtId="38" fontId="7" fillId="0" borderId="35" xfId="0" applyNumberFormat="1" applyFont="1" applyBorder="1" applyAlignment="1">
      <alignment horizontal="right" vertical="center"/>
    </xf>
    <xf numFmtId="0" fontId="8" fillId="0" borderId="64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4" borderId="58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89" xfId="0" applyFill="1" applyBorder="1" applyAlignment="1">
      <alignment horizontal="center" vertical="center" wrapText="1"/>
    </xf>
    <xf numFmtId="38" fontId="8" fillId="7" borderId="28" xfId="1" applyFont="1" applyFill="1" applyBorder="1" applyAlignment="1">
      <alignment horizontal="right" vertical="center"/>
    </xf>
    <xf numFmtId="0" fontId="8" fillId="7" borderId="65" xfId="0" applyFont="1" applyFill="1" applyBorder="1" applyAlignment="1">
      <alignment vertical="center"/>
    </xf>
    <xf numFmtId="38" fontId="8" fillId="0" borderId="67" xfId="0" applyNumberFormat="1" applyFont="1" applyBorder="1" applyAlignment="1">
      <alignment horizontal="right" vertical="center"/>
    </xf>
    <xf numFmtId="0" fontId="8" fillId="0" borderId="68" xfId="0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7" fillId="2" borderId="85" xfId="0" applyFont="1" applyFill="1" applyBorder="1" applyAlignment="1">
      <alignment horizontal="right" vertical="center"/>
    </xf>
    <xf numFmtId="0" fontId="8" fillId="0" borderId="86" xfId="0" applyFont="1" applyBorder="1" applyAlignment="1">
      <alignment horizontal="right" vertical="center"/>
    </xf>
    <xf numFmtId="0" fontId="8" fillId="0" borderId="69" xfId="0" applyFont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38" fontId="7" fillId="7" borderId="28" xfId="0" applyNumberFormat="1" applyFont="1" applyFill="1" applyBorder="1" applyAlignment="1">
      <alignment horizontal="right" vertical="center"/>
    </xf>
    <xf numFmtId="0" fontId="0" fillId="4" borderId="39" xfId="0" applyFill="1" applyBorder="1" applyAlignment="1">
      <alignment horizontal="center" vertical="center" wrapText="1"/>
    </xf>
    <xf numFmtId="0" fontId="7" fillId="0" borderId="41" xfId="0" applyFont="1" applyBorder="1" applyAlignment="1">
      <alignment vertical="center"/>
    </xf>
    <xf numFmtId="0" fontId="8" fillId="0" borderId="98" xfId="0" applyFont="1" applyBorder="1" applyAlignment="1">
      <alignment vertical="center"/>
    </xf>
    <xf numFmtId="38" fontId="4" fillId="0" borderId="9" xfId="0" applyNumberFormat="1" applyFont="1" applyBorder="1" applyAlignment="1">
      <alignment horizontal="right" vertical="center"/>
    </xf>
    <xf numFmtId="0" fontId="0" fillId="0" borderId="60" xfId="0" applyBorder="1" applyAlignment="1">
      <alignment vertical="center"/>
    </xf>
    <xf numFmtId="38" fontId="7" fillId="0" borderId="36" xfId="0" applyNumberFormat="1" applyFont="1" applyBorder="1" applyAlignment="1">
      <alignment horizontal="right" vertical="center"/>
    </xf>
    <xf numFmtId="0" fontId="8" fillId="0" borderId="63" xfId="0" applyFont="1" applyBorder="1" applyAlignment="1">
      <alignment vertical="center"/>
    </xf>
    <xf numFmtId="0" fontId="7" fillId="2" borderId="33" xfId="0" applyFont="1" applyFill="1" applyBorder="1" applyAlignment="1">
      <alignment horizontal="right" vertical="center"/>
    </xf>
    <xf numFmtId="0" fontId="8" fillId="0" borderId="62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0" fillId="0" borderId="63" xfId="0" applyBorder="1" applyAlignment="1">
      <alignment vertical="center"/>
    </xf>
    <xf numFmtId="38" fontId="8" fillId="7" borderId="28" xfId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tabSelected="1" topLeftCell="A57" zoomScale="90" zoomScaleNormal="90" zoomScaleSheetLayoutView="80" workbookViewId="0">
      <selection activeCell="M50" sqref="M50"/>
    </sheetView>
  </sheetViews>
  <sheetFormatPr defaultRowHeight="13.5" x14ac:dyDescent="0.15"/>
  <cols>
    <col min="1" max="1" width="11.25" customWidth="1"/>
    <col min="2" max="2" width="24.375" customWidth="1"/>
    <col min="3" max="3" width="14.25" customWidth="1"/>
    <col min="4" max="14" width="11.75" customWidth="1"/>
    <col min="15" max="15" width="16.375" customWidth="1"/>
    <col min="16" max="19" width="9.25" hidden="1" customWidth="1"/>
  </cols>
  <sheetData>
    <row r="1" spans="1:19" ht="14.25" x14ac:dyDescent="0.15">
      <c r="A1" s="34" t="s">
        <v>74</v>
      </c>
    </row>
    <row r="2" spans="1:19" x14ac:dyDescent="0.15">
      <c r="C2" t="s">
        <v>75</v>
      </c>
    </row>
    <row r="3" spans="1:19" ht="14.25" x14ac:dyDescent="0.15">
      <c r="A3" s="77" t="s">
        <v>63</v>
      </c>
    </row>
    <row r="4" spans="1:19" ht="15" thickBot="1" x14ac:dyDescent="0.2">
      <c r="A4" s="77" t="s">
        <v>3</v>
      </c>
      <c r="N4" s="146" t="s">
        <v>80</v>
      </c>
      <c r="O4" s="146"/>
    </row>
    <row r="5" spans="1:19" ht="9" customHeight="1" x14ac:dyDescent="0.15">
      <c r="A5" s="174" t="s">
        <v>4</v>
      </c>
      <c r="B5" s="175"/>
      <c r="C5" s="180" t="s">
        <v>5</v>
      </c>
      <c r="D5" s="143" t="s">
        <v>6</v>
      </c>
      <c r="E5" s="143" t="s">
        <v>7</v>
      </c>
      <c r="F5" s="143" t="s">
        <v>8</v>
      </c>
      <c r="G5" s="143" t="s">
        <v>9</v>
      </c>
      <c r="H5" s="143" t="s">
        <v>10</v>
      </c>
      <c r="I5" s="143" t="s">
        <v>11</v>
      </c>
      <c r="J5" s="143" t="s">
        <v>12</v>
      </c>
      <c r="K5" s="143" t="s">
        <v>13</v>
      </c>
      <c r="L5" s="143" t="s">
        <v>14</v>
      </c>
      <c r="M5" s="143" t="s">
        <v>15</v>
      </c>
      <c r="N5" s="143" t="s">
        <v>16</v>
      </c>
      <c r="O5" s="240" t="s">
        <v>44</v>
      </c>
      <c r="P5" s="50"/>
      <c r="Q5" s="50"/>
      <c r="R5" s="78"/>
      <c r="S5" s="147" t="s">
        <v>45</v>
      </c>
    </row>
    <row r="6" spans="1:19" ht="18" customHeight="1" x14ac:dyDescent="0.15">
      <c r="A6" s="176"/>
      <c r="B6" s="177"/>
      <c r="C6" s="181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212"/>
      <c r="P6" s="117"/>
      <c r="Q6" s="48"/>
      <c r="R6" s="68"/>
      <c r="S6" s="147"/>
    </row>
    <row r="7" spans="1:19" ht="18" customHeight="1" x14ac:dyDescent="0.15">
      <c r="A7" s="176"/>
      <c r="B7" s="177"/>
      <c r="C7" s="182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213"/>
      <c r="P7" s="118"/>
      <c r="Q7" s="46"/>
      <c r="R7" s="49"/>
      <c r="S7" s="147"/>
    </row>
    <row r="8" spans="1:19" ht="3" customHeight="1" x14ac:dyDescent="0.15">
      <c r="A8" s="176"/>
      <c r="B8" s="177"/>
      <c r="C8" s="140" t="s">
        <v>73</v>
      </c>
      <c r="D8" s="138">
        <v>275</v>
      </c>
      <c r="E8" s="138">
        <v>23</v>
      </c>
      <c r="F8" s="138">
        <v>13</v>
      </c>
      <c r="G8" s="138">
        <v>28</v>
      </c>
      <c r="H8" s="138">
        <v>16</v>
      </c>
      <c r="I8" s="138">
        <v>23</v>
      </c>
      <c r="J8" s="138">
        <v>10</v>
      </c>
      <c r="K8" s="138">
        <v>8</v>
      </c>
      <c r="L8" s="138">
        <v>24</v>
      </c>
      <c r="M8" s="138">
        <v>25</v>
      </c>
      <c r="N8" s="138">
        <v>9</v>
      </c>
      <c r="O8" s="241">
        <f>SUM(D8:N9)</f>
        <v>454</v>
      </c>
      <c r="P8" s="149"/>
      <c r="Q8" s="149"/>
      <c r="R8" s="150"/>
      <c r="S8" s="148"/>
    </row>
    <row r="9" spans="1:19" ht="18" customHeight="1" x14ac:dyDescent="0.15">
      <c r="A9" s="176"/>
      <c r="B9" s="177"/>
      <c r="C9" s="141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242"/>
      <c r="P9" s="45"/>
      <c r="Q9" s="45"/>
      <c r="R9" s="69"/>
      <c r="S9" s="44"/>
    </row>
    <row r="10" spans="1:19" ht="24" customHeight="1" thickBot="1" x14ac:dyDescent="0.2">
      <c r="A10" s="178"/>
      <c r="B10" s="179"/>
      <c r="C10" s="142"/>
      <c r="D10" s="105">
        <v>280</v>
      </c>
      <c r="E10" s="105">
        <v>24</v>
      </c>
      <c r="F10" s="105">
        <v>13</v>
      </c>
      <c r="G10" s="105">
        <v>28</v>
      </c>
      <c r="H10" s="105">
        <v>16</v>
      </c>
      <c r="I10" s="105">
        <v>23</v>
      </c>
      <c r="J10" s="105">
        <v>11</v>
      </c>
      <c r="K10" s="105">
        <v>8</v>
      </c>
      <c r="L10" s="105">
        <v>24</v>
      </c>
      <c r="M10" s="105">
        <v>26</v>
      </c>
      <c r="N10" s="105">
        <v>9</v>
      </c>
      <c r="O10" s="125">
        <f>SUM(D10:N10)</f>
        <v>462</v>
      </c>
      <c r="P10" s="119"/>
      <c r="Q10" s="25"/>
      <c r="R10" s="70"/>
      <c r="S10" s="57">
        <f>D10+E10+F10+G10+H10+I10+J10+K10+L10+M10+N10</f>
        <v>462</v>
      </c>
    </row>
    <row r="11" spans="1:19" ht="17.100000000000001" customHeight="1" thickTop="1" x14ac:dyDescent="0.15">
      <c r="A11" s="159" t="s">
        <v>26</v>
      </c>
      <c r="B11" s="162" t="s">
        <v>0</v>
      </c>
      <c r="C11" s="164" t="s">
        <v>66</v>
      </c>
      <c r="D11" s="84">
        <v>41</v>
      </c>
      <c r="E11" s="85"/>
      <c r="F11" s="85"/>
      <c r="G11" s="85">
        <v>4</v>
      </c>
      <c r="H11" s="85">
        <v>1</v>
      </c>
      <c r="I11" s="85">
        <v>5</v>
      </c>
      <c r="J11" s="85">
        <v>1</v>
      </c>
      <c r="K11" s="85">
        <v>2</v>
      </c>
      <c r="L11" s="85">
        <v>1</v>
      </c>
      <c r="M11" s="85">
        <v>6</v>
      </c>
      <c r="N11" s="85"/>
      <c r="O11" s="126">
        <f t="shared" ref="O11:O40" si="0">SUM(D11:N11)</f>
        <v>61</v>
      </c>
      <c r="P11" s="120"/>
      <c r="Q11" s="16"/>
      <c r="R11" s="71"/>
      <c r="S11" s="58">
        <f>D11+E11+F11+G11+H11+I11+J11+K11+L11+M11+N11</f>
        <v>61</v>
      </c>
    </row>
    <row r="12" spans="1:19" ht="23.1" customHeight="1" x14ac:dyDescent="0.15">
      <c r="A12" s="160"/>
      <c r="B12" s="163"/>
      <c r="C12" s="165"/>
      <c r="D12" s="86">
        <v>382441</v>
      </c>
      <c r="E12" s="87"/>
      <c r="F12" s="87"/>
      <c r="G12" s="87">
        <v>5324</v>
      </c>
      <c r="H12" s="87">
        <v>2721</v>
      </c>
      <c r="I12" s="87">
        <v>41856</v>
      </c>
      <c r="J12" s="87">
        <v>5571</v>
      </c>
      <c r="K12" s="87">
        <v>6216</v>
      </c>
      <c r="L12" s="87">
        <v>1521</v>
      </c>
      <c r="M12" s="87">
        <v>20130</v>
      </c>
      <c r="N12" s="87"/>
      <c r="O12" s="127">
        <f t="shared" si="0"/>
        <v>465780</v>
      </c>
      <c r="P12" s="121"/>
      <c r="Q12" s="5"/>
      <c r="R12" s="40"/>
      <c r="S12" s="59">
        <f t="shared" ref="S12:S43" si="1">D12+E12+F12+G12+H12+I12+J12+K12+L12+M12+N12</f>
        <v>465780</v>
      </c>
    </row>
    <row r="13" spans="1:19" ht="17.100000000000001" customHeight="1" x14ac:dyDescent="0.15">
      <c r="A13" s="160"/>
      <c r="B13" s="163" t="s">
        <v>28</v>
      </c>
      <c r="C13" s="165"/>
      <c r="D13" s="88">
        <v>2</v>
      </c>
      <c r="E13" s="89"/>
      <c r="F13" s="89"/>
      <c r="G13" s="89">
        <v>1</v>
      </c>
      <c r="H13" s="89">
        <v>1</v>
      </c>
      <c r="I13" s="89"/>
      <c r="J13" s="89"/>
      <c r="K13" s="89"/>
      <c r="L13" s="89">
        <v>1</v>
      </c>
      <c r="M13" s="89">
        <v>2</v>
      </c>
      <c r="N13" s="89"/>
      <c r="O13" s="128">
        <f t="shared" si="0"/>
        <v>7</v>
      </c>
      <c r="P13" s="120"/>
      <c r="Q13" s="16"/>
      <c r="R13" s="71"/>
      <c r="S13" s="60">
        <f t="shared" si="1"/>
        <v>7</v>
      </c>
    </row>
    <row r="14" spans="1:19" ht="23.1" customHeight="1" x14ac:dyDescent="0.15">
      <c r="A14" s="160"/>
      <c r="B14" s="163"/>
      <c r="C14" s="165"/>
      <c r="D14" s="86">
        <v>11568</v>
      </c>
      <c r="E14" s="87"/>
      <c r="F14" s="87"/>
      <c r="G14" s="87">
        <v>35633</v>
      </c>
      <c r="H14" s="87">
        <v>3378</v>
      </c>
      <c r="I14" s="87"/>
      <c r="J14" s="87"/>
      <c r="K14" s="87"/>
      <c r="L14" s="87">
        <v>80</v>
      </c>
      <c r="M14" s="87">
        <v>32000</v>
      </c>
      <c r="N14" s="87"/>
      <c r="O14" s="127">
        <f t="shared" si="0"/>
        <v>82659</v>
      </c>
      <c r="P14" s="121"/>
      <c r="Q14" s="5"/>
      <c r="R14" s="40"/>
      <c r="S14" s="59">
        <f t="shared" si="1"/>
        <v>82659</v>
      </c>
    </row>
    <row r="15" spans="1:19" ht="17.100000000000001" customHeight="1" x14ac:dyDescent="0.15">
      <c r="A15" s="160"/>
      <c r="B15" s="166" t="s">
        <v>29</v>
      </c>
      <c r="C15" s="165"/>
      <c r="D15" s="88">
        <v>56</v>
      </c>
      <c r="E15" s="89">
        <v>1</v>
      </c>
      <c r="F15" s="89">
        <v>1</v>
      </c>
      <c r="G15" s="89">
        <v>3</v>
      </c>
      <c r="H15" s="89">
        <v>3</v>
      </c>
      <c r="I15" s="89">
        <v>2</v>
      </c>
      <c r="J15" s="89">
        <v>2</v>
      </c>
      <c r="K15" s="89">
        <v>1</v>
      </c>
      <c r="L15" s="89">
        <v>1</v>
      </c>
      <c r="M15" s="89">
        <v>2</v>
      </c>
      <c r="N15" s="89"/>
      <c r="O15" s="128">
        <f t="shared" si="0"/>
        <v>72</v>
      </c>
      <c r="P15" s="120"/>
      <c r="Q15" s="16"/>
      <c r="R15" s="71"/>
      <c r="S15" s="60">
        <f t="shared" si="1"/>
        <v>72</v>
      </c>
    </row>
    <row r="16" spans="1:19" ht="23.1" customHeight="1" x14ac:dyDescent="0.15">
      <c r="A16" s="160"/>
      <c r="B16" s="166"/>
      <c r="C16" s="165"/>
      <c r="D16" s="86">
        <v>260994</v>
      </c>
      <c r="E16" s="87">
        <v>392</v>
      </c>
      <c r="F16" s="87">
        <v>41349</v>
      </c>
      <c r="G16" s="87">
        <v>29736</v>
      </c>
      <c r="H16" s="87">
        <v>7978</v>
      </c>
      <c r="I16" s="87">
        <v>41077</v>
      </c>
      <c r="J16" s="87">
        <v>12150</v>
      </c>
      <c r="K16" s="87">
        <v>688</v>
      </c>
      <c r="L16" s="87">
        <v>1970</v>
      </c>
      <c r="M16" s="87">
        <v>6554</v>
      </c>
      <c r="N16" s="87"/>
      <c r="O16" s="127">
        <f t="shared" si="0"/>
        <v>402888</v>
      </c>
      <c r="P16" s="121"/>
      <c r="Q16" s="5"/>
      <c r="R16" s="40"/>
      <c r="S16" s="59">
        <f t="shared" si="1"/>
        <v>402888</v>
      </c>
    </row>
    <row r="17" spans="1:19" ht="17.100000000000001" customHeight="1" x14ac:dyDescent="0.15">
      <c r="A17" s="160"/>
      <c r="B17" s="163" t="s">
        <v>30</v>
      </c>
      <c r="C17" s="165"/>
      <c r="D17" s="88">
        <v>5</v>
      </c>
      <c r="E17" s="89"/>
      <c r="F17" s="89"/>
      <c r="G17" s="89">
        <v>1</v>
      </c>
      <c r="H17" s="89">
        <v>2</v>
      </c>
      <c r="I17" s="89"/>
      <c r="J17" s="89"/>
      <c r="K17" s="89">
        <v>1</v>
      </c>
      <c r="L17" s="89"/>
      <c r="M17" s="89">
        <v>1</v>
      </c>
      <c r="N17" s="89"/>
      <c r="O17" s="128">
        <f t="shared" si="0"/>
        <v>10</v>
      </c>
      <c r="P17" s="120"/>
      <c r="Q17" s="16"/>
      <c r="R17" s="71"/>
      <c r="S17" s="60">
        <f t="shared" si="1"/>
        <v>10</v>
      </c>
    </row>
    <row r="18" spans="1:19" ht="23.1" customHeight="1" x14ac:dyDescent="0.15">
      <c r="A18" s="160"/>
      <c r="B18" s="163"/>
      <c r="C18" s="165"/>
      <c r="D18" s="86">
        <v>27190</v>
      </c>
      <c r="E18" s="87"/>
      <c r="F18" s="87"/>
      <c r="G18" s="87">
        <v>186</v>
      </c>
      <c r="H18" s="87">
        <v>13407</v>
      </c>
      <c r="I18" s="87"/>
      <c r="J18" s="87"/>
      <c r="K18" s="87">
        <v>85</v>
      </c>
      <c r="L18" s="87"/>
      <c r="M18" s="87">
        <v>15048</v>
      </c>
      <c r="N18" s="87"/>
      <c r="O18" s="127">
        <f t="shared" si="0"/>
        <v>55916</v>
      </c>
      <c r="P18" s="121"/>
      <c r="Q18" s="5"/>
      <c r="R18" s="40"/>
      <c r="S18" s="59">
        <f t="shared" si="1"/>
        <v>55916</v>
      </c>
    </row>
    <row r="19" spans="1:19" ht="17.100000000000001" customHeight="1" x14ac:dyDescent="0.15">
      <c r="A19" s="160"/>
      <c r="B19" s="163" t="s">
        <v>1</v>
      </c>
      <c r="C19" s="165"/>
      <c r="D19" s="88">
        <v>194</v>
      </c>
      <c r="E19" s="89">
        <v>20</v>
      </c>
      <c r="F19" s="89">
        <v>10</v>
      </c>
      <c r="G19" s="89">
        <v>22</v>
      </c>
      <c r="H19" s="89">
        <v>11</v>
      </c>
      <c r="I19" s="89">
        <v>18</v>
      </c>
      <c r="J19" s="89">
        <v>8</v>
      </c>
      <c r="K19" s="89">
        <v>6</v>
      </c>
      <c r="L19" s="89">
        <v>17</v>
      </c>
      <c r="M19" s="89">
        <v>19</v>
      </c>
      <c r="N19" s="89">
        <v>4</v>
      </c>
      <c r="O19" s="128">
        <f t="shared" si="0"/>
        <v>329</v>
      </c>
      <c r="P19" s="120"/>
      <c r="Q19" s="16"/>
      <c r="R19" s="71"/>
      <c r="S19" s="60">
        <f t="shared" si="1"/>
        <v>329</v>
      </c>
    </row>
    <row r="20" spans="1:19" ht="23.1" customHeight="1" x14ac:dyDescent="0.15">
      <c r="A20" s="160"/>
      <c r="B20" s="163"/>
      <c r="C20" s="165"/>
      <c r="D20" s="86">
        <v>2628771</v>
      </c>
      <c r="E20" s="87">
        <v>3110777</v>
      </c>
      <c r="F20" s="87">
        <v>229800</v>
      </c>
      <c r="G20" s="87">
        <v>2211064</v>
      </c>
      <c r="H20" s="87">
        <v>982281</v>
      </c>
      <c r="I20" s="87">
        <v>579139</v>
      </c>
      <c r="J20" s="87">
        <v>4221939</v>
      </c>
      <c r="K20" s="87">
        <v>552856</v>
      </c>
      <c r="L20" s="87">
        <v>332573</v>
      </c>
      <c r="M20" s="87">
        <v>1329696</v>
      </c>
      <c r="N20" s="87">
        <v>494455</v>
      </c>
      <c r="O20" s="127">
        <f t="shared" si="0"/>
        <v>16673351</v>
      </c>
      <c r="P20" s="121"/>
      <c r="Q20" s="5"/>
      <c r="R20" s="40"/>
      <c r="S20" s="59">
        <f t="shared" si="1"/>
        <v>16673351</v>
      </c>
    </row>
    <row r="21" spans="1:19" ht="17.100000000000001" customHeight="1" x14ac:dyDescent="0.15">
      <c r="A21" s="160"/>
      <c r="B21" s="163" t="s">
        <v>31</v>
      </c>
      <c r="C21" s="165"/>
      <c r="D21" s="88">
        <v>17</v>
      </c>
      <c r="E21" s="89">
        <v>3</v>
      </c>
      <c r="F21" s="89"/>
      <c r="G21" s="89">
        <v>6</v>
      </c>
      <c r="H21" s="89">
        <v>2</v>
      </c>
      <c r="I21" s="89">
        <v>5</v>
      </c>
      <c r="J21" s="89">
        <v>1</v>
      </c>
      <c r="K21" s="89">
        <v>1</v>
      </c>
      <c r="L21" s="89">
        <v>3</v>
      </c>
      <c r="M21" s="89">
        <v>4</v>
      </c>
      <c r="N21" s="89">
        <v>1</v>
      </c>
      <c r="O21" s="128">
        <f t="shared" si="0"/>
        <v>43</v>
      </c>
      <c r="P21" s="120"/>
      <c r="Q21" s="16"/>
      <c r="R21" s="71"/>
      <c r="S21" s="60">
        <f t="shared" si="1"/>
        <v>43</v>
      </c>
    </row>
    <row r="22" spans="1:19" ht="23.1" customHeight="1" x14ac:dyDescent="0.15">
      <c r="A22" s="160"/>
      <c r="B22" s="163"/>
      <c r="C22" s="165"/>
      <c r="D22" s="86">
        <v>384884</v>
      </c>
      <c r="E22" s="87">
        <v>5284</v>
      </c>
      <c r="F22" s="87"/>
      <c r="G22" s="87">
        <v>144015</v>
      </c>
      <c r="H22" s="87">
        <v>60666</v>
      </c>
      <c r="I22" s="87">
        <v>122950</v>
      </c>
      <c r="J22" s="87">
        <v>7619</v>
      </c>
      <c r="K22" s="87">
        <v>7940</v>
      </c>
      <c r="L22" s="87">
        <v>109509</v>
      </c>
      <c r="M22" s="87">
        <v>48517</v>
      </c>
      <c r="N22" s="87">
        <v>2699</v>
      </c>
      <c r="O22" s="127">
        <f t="shared" si="0"/>
        <v>894083</v>
      </c>
      <c r="P22" s="121"/>
      <c r="Q22" s="5"/>
      <c r="R22" s="40"/>
      <c r="S22" s="59">
        <f t="shared" si="1"/>
        <v>894083</v>
      </c>
    </row>
    <row r="23" spans="1:19" ht="17.100000000000001" customHeight="1" x14ac:dyDescent="0.15">
      <c r="A23" s="160"/>
      <c r="B23" s="163" t="s">
        <v>32</v>
      </c>
      <c r="C23" s="165"/>
      <c r="D23" s="88">
        <v>17</v>
      </c>
      <c r="E23" s="89">
        <v>2</v>
      </c>
      <c r="F23" s="89">
        <v>3</v>
      </c>
      <c r="G23" s="89"/>
      <c r="H23" s="89">
        <v>3</v>
      </c>
      <c r="I23" s="89">
        <v>2</v>
      </c>
      <c r="J23" s="89">
        <v>1</v>
      </c>
      <c r="K23" s="89">
        <v>1</v>
      </c>
      <c r="L23" s="89">
        <v>1</v>
      </c>
      <c r="M23" s="89">
        <v>3</v>
      </c>
      <c r="N23" s="89">
        <v>1</v>
      </c>
      <c r="O23" s="128">
        <f t="shared" si="0"/>
        <v>34</v>
      </c>
      <c r="P23" s="120"/>
      <c r="Q23" s="16"/>
      <c r="R23" s="71"/>
      <c r="S23" s="60">
        <f t="shared" si="1"/>
        <v>34</v>
      </c>
    </row>
    <row r="24" spans="1:19" ht="23.1" customHeight="1" x14ac:dyDescent="0.15">
      <c r="A24" s="160"/>
      <c r="B24" s="163"/>
      <c r="C24" s="165"/>
      <c r="D24" s="86">
        <v>155504</v>
      </c>
      <c r="E24" s="87">
        <v>293208</v>
      </c>
      <c r="F24" s="87">
        <v>34774</v>
      </c>
      <c r="G24" s="87"/>
      <c r="H24" s="87">
        <v>439738</v>
      </c>
      <c r="I24" s="87">
        <v>20235</v>
      </c>
      <c r="J24" s="87">
        <v>24416</v>
      </c>
      <c r="K24" s="87">
        <v>6891</v>
      </c>
      <c r="L24" s="87">
        <v>16244</v>
      </c>
      <c r="M24" s="87">
        <v>65356</v>
      </c>
      <c r="N24" s="87">
        <v>8270</v>
      </c>
      <c r="O24" s="127">
        <f t="shared" si="0"/>
        <v>1064636</v>
      </c>
      <c r="P24" s="121"/>
      <c r="Q24" s="5"/>
      <c r="R24" s="40"/>
      <c r="S24" s="59">
        <f t="shared" si="1"/>
        <v>1064636</v>
      </c>
    </row>
    <row r="25" spans="1:19" ht="23.1" customHeight="1" thickBot="1" x14ac:dyDescent="0.2">
      <c r="A25" s="161"/>
      <c r="B25" s="167" t="s">
        <v>67</v>
      </c>
      <c r="C25" s="167"/>
      <c r="D25" s="112">
        <f>D12+D14+D16+D18+D20+D22+D24</f>
        <v>3851352</v>
      </c>
      <c r="E25" s="113">
        <f t="shared" ref="E25:N25" si="2">E12+E14+E16+E18+E20+E22+E24</f>
        <v>3409661</v>
      </c>
      <c r="F25" s="113">
        <f t="shared" si="2"/>
        <v>305923</v>
      </c>
      <c r="G25" s="113">
        <f t="shared" si="2"/>
        <v>2425958</v>
      </c>
      <c r="H25" s="113">
        <f t="shared" si="2"/>
        <v>1510169</v>
      </c>
      <c r="I25" s="113">
        <f t="shared" si="2"/>
        <v>805257</v>
      </c>
      <c r="J25" s="113">
        <f t="shared" si="2"/>
        <v>4271695</v>
      </c>
      <c r="K25" s="113">
        <f t="shared" si="2"/>
        <v>574676</v>
      </c>
      <c r="L25" s="113">
        <f t="shared" si="2"/>
        <v>461897</v>
      </c>
      <c r="M25" s="113">
        <f t="shared" si="2"/>
        <v>1517301</v>
      </c>
      <c r="N25" s="113">
        <f t="shared" si="2"/>
        <v>505424</v>
      </c>
      <c r="O25" s="129">
        <f t="shared" si="0"/>
        <v>19639313</v>
      </c>
      <c r="P25" s="122"/>
      <c r="Q25" s="6"/>
      <c r="R25" s="72"/>
      <c r="S25" s="61">
        <f t="shared" si="1"/>
        <v>19639313</v>
      </c>
    </row>
    <row r="26" spans="1:19" ht="17.100000000000001" customHeight="1" thickTop="1" x14ac:dyDescent="0.15">
      <c r="A26" s="206" t="s">
        <v>33</v>
      </c>
      <c r="B26" s="162" t="s">
        <v>34</v>
      </c>
      <c r="C26" s="164" t="s">
        <v>66</v>
      </c>
      <c r="D26" s="84">
        <v>7</v>
      </c>
      <c r="E26" s="85"/>
      <c r="F26" s="85">
        <v>2</v>
      </c>
      <c r="G26" s="85">
        <v>1</v>
      </c>
      <c r="H26" s="85">
        <v>1</v>
      </c>
      <c r="I26" s="85">
        <v>2</v>
      </c>
      <c r="J26" s="85">
        <v>1</v>
      </c>
      <c r="K26" s="85"/>
      <c r="L26" s="85">
        <v>1</v>
      </c>
      <c r="M26" s="85"/>
      <c r="N26" s="85"/>
      <c r="O26" s="126">
        <f t="shared" si="0"/>
        <v>15</v>
      </c>
      <c r="P26" s="120"/>
      <c r="Q26" s="16"/>
      <c r="R26" s="71"/>
      <c r="S26" s="60">
        <f t="shared" si="1"/>
        <v>15</v>
      </c>
    </row>
    <row r="27" spans="1:19" ht="23.1" customHeight="1" x14ac:dyDescent="0.15">
      <c r="A27" s="160"/>
      <c r="B27" s="163"/>
      <c r="C27" s="173"/>
      <c r="D27" s="86">
        <v>237897</v>
      </c>
      <c r="E27" s="87"/>
      <c r="F27" s="87">
        <v>2823</v>
      </c>
      <c r="G27" s="87">
        <v>41350</v>
      </c>
      <c r="H27" s="87">
        <v>143658</v>
      </c>
      <c r="I27" s="87">
        <v>32937</v>
      </c>
      <c r="J27" s="87">
        <v>208714</v>
      </c>
      <c r="K27" s="87"/>
      <c r="L27" s="87">
        <v>1650000</v>
      </c>
      <c r="M27" s="87"/>
      <c r="N27" s="87"/>
      <c r="O27" s="127">
        <f t="shared" si="0"/>
        <v>2317379</v>
      </c>
      <c r="P27" s="121"/>
      <c r="Q27" s="5"/>
      <c r="R27" s="40"/>
      <c r="S27" s="59">
        <f t="shared" si="1"/>
        <v>2317379</v>
      </c>
    </row>
    <row r="28" spans="1:19" ht="17.100000000000001" customHeight="1" x14ac:dyDescent="0.15">
      <c r="A28" s="160"/>
      <c r="B28" s="163" t="s">
        <v>35</v>
      </c>
      <c r="C28" s="173"/>
      <c r="D28" s="88">
        <v>6</v>
      </c>
      <c r="E28" s="89">
        <v>1</v>
      </c>
      <c r="F28" s="89">
        <v>1</v>
      </c>
      <c r="G28" s="89"/>
      <c r="H28" s="89">
        <v>1</v>
      </c>
      <c r="I28" s="89">
        <v>3</v>
      </c>
      <c r="J28" s="89"/>
      <c r="K28" s="89"/>
      <c r="L28" s="89">
        <v>4</v>
      </c>
      <c r="M28" s="89"/>
      <c r="N28" s="89"/>
      <c r="O28" s="128">
        <f t="shared" si="0"/>
        <v>16</v>
      </c>
      <c r="P28" s="120"/>
      <c r="Q28" s="16"/>
      <c r="R28" s="71"/>
      <c r="S28" s="60">
        <f t="shared" si="1"/>
        <v>16</v>
      </c>
    </row>
    <row r="29" spans="1:19" ht="23.1" customHeight="1" x14ac:dyDescent="0.15">
      <c r="A29" s="160"/>
      <c r="B29" s="163"/>
      <c r="C29" s="173"/>
      <c r="D29" s="86">
        <v>8304629</v>
      </c>
      <c r="E29" s="87">
        <v>225000</v>
      </c>
      <c r="F29" s="87">
        <v>17413</v>
      </c>
      <c r="G29" s="87"/>
      <c r="H29" s="87">
        <v>19800</v>
      </c>
      <c r="I29" s="87">
        <v>3327996</v>
      </c>
      <c r="J29" s="87"/>
      <c r="K29" s="87"/>
      <c r="L29" s="87">
        <v>1898548</v>
      </c>
      <c r="M29" s="87"/>
      <c r="N29" s="87"/>
      <c r="O29" s="127">
        <f t="shared" si="0"/>
        <v>13793386</v>
      </c>
      <c r="P29" s="121"/>
      <c r="Q29" s="5"/>
      <c r="R29" s="40"/>
      <c r="S29" s="59">
        <f t="shared" si="1"/>
        <v>13793386</v>
      </c>
    </row>
    <row r="30" spans="1:19" ht="17.100000000000001" customHeight="1" x14ac:dyDescent="0.15">
      <c r="A30" s="160"/>
      <c r="B30" s="163" t="s">
        <v>36</v>
      </c>
      <c r="C30" s="173"/>
      <c r="D30" s="88">
        <v>1</v>
      </c>
      <c r="E30" s="89"/>
      <c r="F30" s="89"/>
      <c r="G30" s="89"/>
      <c r="H30" s="89">
        <v>1</v>
      </c>
      <c r="I30" s="89"/>
      <c r="J30" s="89"/>
      <c r="K30" s="89"/>
      <c r="L30" s="89">
        <v>1</v>
      </c>
      <c r="M30" s="89"/>
      <c r="N30" s="89"/>
      <c r="O30" s="128">
        <f t="shared" si="0"/>
        <v>3</v>
      </c>
      <c r="P30" s="120"/>
      <c r="Q30" s="16"/>
      <c r="R30" s="71"/>
      <c r="S30" s="60">
        <f t="shared" si="1"/>
        <v>3</v>
      </c>
    </row>
    <row r="31" spans="1:19" ht="23.1" customHeight="1" x14ac:dyDescent="0.15">
      <c r="A31" s="160"/>
      <c r="B31" s="163"/>
      <c r="C31" s="173"/>
      <c r="D31" s="86">
        <v>15160</v>
      </c>
      <c r="E31" s="87"/>
      <c r="F31" s="87"/>
      <c r="G31" s="87"/>
      <c r="H31" s="87">
        <v>10000</v>
      </c>
      <c r="I31" s="87"/>
      <c r="J31" s="87"/>
      <c r="K31" s="87"/>
      <c r="L31" s="87">
        <v>109392</v>
      </c>
      <c r="M31" s="87"/>
      <c r="N31" s="87"/>
      <c r="O31" s="127">
        <f t="shared" si="0"/>
        <v>134552</v>
      </c>
      <c r="P31" s="121"/>
      <c r="Q31" s="5"/>
      <c r="R31" s="40"/>
      <c r="S31" s="59">
        <f t="shared" si="1"/>
        <v>134552</v>
      </c>
    </row>
    <row r="32" spans="1:19" ht="17.100000000000001" customHeight="1" x14ac:dyDescent="0.15">
      <c r="A32" s="160"/>
      <c r="B32" s="163" t="s">
        <v>37</v>
      </c>
      <c r="C32" s="173"/>
      <c r="D32" s="88">
        <v>11</v>
      </c>
      <c r="E32" s="89"/>
      <c r="F32" s="89"/>
      <c r="G32" s="89">
        <v>1</v>
      </c>
      <c r="H32" s="89">
        <v>3</v>
      </c>
      <c r="I32" s="89"/>
      <c r="J32" s="89">
        <v>1</v>
      </c>
      <c r="K32" s="89">
        <v>1</v>
      </c>
      <c r="L32" s="89">
        <v>4</v>
      </c>
      <c r="M32" s="89">
        <v>2</v>
      </c>
      <c r="N32" s="89"/>
      <c r="O32" s="128">
        <f t="shared" si="0"/>
        <v>23</v>
      </c>
      <c r="P32" s="120"/>
      <c r="Q32" s="16"/>
      <c r="R32" s="71"/>
      <c r="S32" s="60">
        <f t="shared" si="1"/>
        <v>23</v>
      </c>
    </row>
    <row r="33" spans="1:19" ht="23.1" customHeight="1" x14ac:dyDescent="0.15">
      <c r="A33" s="160"/>
      <c r="B33" s="163"/>
      <c r="C33" s="173"/>
      <c r="D33" s="86">
        <v>529844</v>
      </c>
      <c r="E33" s="87"/>
      <c r="F33" s="87"/>
      <c r="G33" s="87">
        <v>81138</v>
      </c>
      <c r="H33" s="87">
        <v>312384</v>
      </c>
      <c r="I33" s="87"/>
      <c r="J33" s="87">
        <v>3705</v>
      </c>
      <c r="K33" s="87">
        <v>2987</v>
      </c>
      <c r="L33" s="87">
        <v>54930</v>
      </c>
      <c r="M33" s="87">
        <v>91859</v>
      </c>
      <c r="N33" s="87"/>
      <c r="O33" s="127">
        <f t="shared" si="0"/>
        <v>1076847</v>
      </c>
      <c r="P33" s="121"/>
      <c r="Q33" s="5"/>
      <c r="R33" s="40"/>
      <c r="S33" s="59">
        <f t="shared" si="1"/>
        <v>1076847</v>
      </c>
    </row>
    <row r="34" spans="1:19" ht="23.1" customHeight="1" thickBot="1" x14ac:dyDescent="0.2">
      <c r="A34" s="161"/>
      <c r="B34" s="168" t="s">
        <v>68</v>
      </c>
      <c r="C34" s="168"/>
      <c r="D34" s="91">
        <f>D27+D29+D31+D33</f>
        <v>9087530</v>
      </c>
      <c r="E34" s="92">
        <f>E27+E29+E31+E33</f>
        <v>225000</v>
      </c>
      <c r="F34" s="92">
        <f>F27+F29+F31+F33</f>
        <v>20236</v>
      </c>
      <c r="G34" s="92">
        <f>G27+G29+G31+G33</f>
        <v>122488</v>
      </c>
      <c r="H34" s="92">
        <f>H27+H29+H31+H33</f>
        <v>485842</v>
      </c>
      <c r="I34" s="92">
        <f t="shared" ref="I34:M34" si="3">I27+I29+I31+I33</f>
        <v>3360933</v>
      </c>
      <c r="J34" s="92">
        <f t="shared" si="3"/>
        <v>212419</v>
      </c>
      <c r="K34" s="92">
        <f t="shared" si="3"/>
        <v>2987</v>
      </c>
      <c r="L34" s="92">
        <f t="shared" si="3"/>
        <v>3712870</v>
      </c>
      <c r="M34" s="92">
        <f t="shared" si="3"/>
        <v>91859</v>
      </c>
      <c r="N34" s="92"/>
      <c r="O34" s="130">
        <f t="shared" si="0"/>
        <v>17322164</v>
      </c>
      <c r="P34" s="123"/>
      <c r="Q34" s="7"/>
      <c r="R34" s="73"/>
      <c r="S34" s="61">
        <f t="shared" si="1"/>
        <v>17322164</v>
      </c>
    </row>
    <row r="35" spans="1:19" ht="17.100000000000001" customHeight="1" thickTop="1" x14ac:dyDescent="0.15">
      <c r="A35" s="169" t="s">
        <v>25</v>
      </c>
      <c r="B35" s="171" t="s">
        <v>38</v>
      </c>
      <c r="C35" s="172" t="s">
        <v>66</v>
      </c>
      <c r="D35" s="93">
        <v>3</v>
      </c>
      <c r="E35" s="90"/>
      <c r="F35" s="90"/>
      <c r="G35" s="90"/>
      <c r="H35" s="90"/>
      <c r="I35" s="90">
        <v>1</v>
      </c>
      <c r="J35" s="90"/>
      <c r="K35" s="90"/>
      <c r="L35" s="90"/>
      <c r="M35" s="90"/>
      <c r="N35" s="90"/>
      <c r="O35" s="128">
        <f t="shared" si="0"/>
        <v>4</v>
      </c>
      <c r="P35" s="120"/>
      <c r="Q35" s="16"/>
      <c r="R35" s="71"/>
      <c r="S35" s="60">
        <f t="shared" si="1"/>
        <v>4</v>
      </c>
    </row>
    <row r="36" spans="1:19" ht="17.100000000000001" customHeight="1" x14ac:dyDescent="0.15">
      <c r="A36" s="160"/>
      <c r="B36" s="163"/>
      <c r="C36" s="173"/>
      <c r="D36" s="94" t="s">
        <v>39</v>
      </c>
      <c r="E36" s="94" t="s">
        <v>39</v>
      </c>
      <c r="F36" s="94" t="s">
        <v>39</v>
      </c>
      <c r="G36" s="94" t="s">
        <v>39</v>
      </c>
      <c r="H36" s="94" t="s">
        <v>39</v>
      </c>
      <c r="I36" s="94" t="s">
        <v>39</v>
      </c>
      <c r="J36" s="94" t="s">
        <v>39</v>
      </c>
      <c r="K36" s="94" t="s">
        <v>39</v>
      </c>
      <c r="L36" s="94" t="s">
        <v>39</v>
      </c>
      <c r="M36" s="94" t="s">
        <v>39</v>
      </c>
      <c r="N36" s="94" t="s">
        <v>39</v>
      </c>
      <c r="O36" s="131" t="s">
        <v>39</v>
      </c>
      <c r="P36" s="62"/>
      <c r="Q36" s="13"/>
      <c r="R36" s="74"/>
      <c r="S36" s="62" t="s">
        <v>39</v>
      </c>
    </row>
    <row r="37" spans="1:19" ht="17.100000000000001" customHeight="1" x14ac:dyDescent="0.15">
      <c r="A37" s="160"/>
      <c r="B37" s="163" t="s">
        <v>40</v>
      </c>
      <c r="C37" s="173"/>
      <c r="D37" s="88">
        <v>52</v>
      </c>
      <c r="E37" s="89"/>
      <c r="F37" s="89">
        <v>1</v>
      </c>
      <c r="G37" s="89">
        <v>4</v>
      </c>
      <c r="H37" s="89">
        <v>2</v>
      </c>
      <c r="I37" s="89">
        <v>4</v>
      </c>
      <c r="J37" s="89"/>
      <c r="K37" s="89"/>
      <c r="L37" s="89">
        <v>2</v>
      </c>
      <c r="M37" s="89">
        <v>1</v>
      </c>
      <c r="N37" s="89"/>
      <c r="O37" s="128">
        <f t="shared" si="0"/>
        <v>66</v>
      </c>
      <c r="P37" s="120"/>
      <c r="Q37" s="16"/>
      <c r="R37" s="71"/>
      <c r="S37" s="60">
        <f t="shared" si="1"/>
        <v>66</v>
      </c>
    </row>
    <row r="38" spans="1:19" ht="23.1" customHeight="1" x14ac:dyDescent="0.15">
      <c r="A38" s="160"/>
      <c r="B38" s="163"/>
      <c r="C38" s="173"/>
      <c r="D38" s="86">
        <v>22360831</v>
      </c>
      <c r="E38" s="87"/>
      <c r="F38" s="87">
        <v>547380</v>
      </c>
      <c r="G38" s="87">
        <v>2433830</v>
      </c>
      <c r="H38" s="87">
        <v>10968</v>
      </c>
      <c r="I38" s="87">
        <v>7539</v>
      </c>
      <c r="J38" s="87"/>
      <c r="K38" s="87"/>
      <c r="L38" s="87">
        <v>7040</v>
      </c>
      <c r="M38" s="87">
        <v>7668</v>
      </c>
      <c r="N38" s="87"/>
      <c r="O38" s="127">
        <f t="shared" si="0"/>
        <v>25375256</v>
      </c>
      <c r="P38" s="121"/>
      <c r="Q38" s="5"/>
      <c r="R38" s="40"/>
      <c r="S38" s="59">
        <f t="shared" si="1"/>
        <v>25375256</v>
      </c>
    </row>
    <row r="39" spans="1:19" ht="17.100000000000001" customHeight="1" x14ac:dyDescent="0.15">
      <c r="A39" s="160"/>
      <c r="B39" s="163" t="s">
        <v>25</v>
      </c>
      <c r="C39" s="173"/>
      <c r="D39" s="88">
        <v>104</v>
      </c>
      <c r="E39" s="89">
        <v>9</v>
      </c>
      <c r="F39" s="89">
        <v>5</v>
      </c>
      <c r="G39" s="89">
        <v>11</v>
      </c>
      <c r="H39" s="89">
        <v>7</v>
      </c>
      <c r="I39" s="89">
        <v>12</v>
      </c>
      <c r="J39" s="89">
        <v>5</v>
      </c>
      <c r="K39" s="89">
        <v>4</v>
      </c>
      <c r="L39" s="89">
        <v>20</v>
      </c>
      <c r="M39" s="89">
        <v>11</v>
      </c>
      <c r="N39" s="89">
        <v>5</v>
      </c>
      <c r="O39" s="128">
        <f t="shared" si="0"/>
        <v>193</v>
      </c>
      <c r="P39" s="120"/>
      <c r="Q39" s="16"/>
      <c r="R39" s="71"/>
      <c r="S39" s="60">
        <f t="shared" si="1"/>
        <v>193</v>
      </c>
    </row>
    <row r="40" spans="1:19" ht="23.1" customHeight="1" x14ac:dyDescent="0.15">
      <c r="A40" s="160"/>
      <c r="B40" s="163"/>
      <c r="C40" s="173"/>
      <c r="D40" s="86">
        <v>8720477</v>
      </c>
      <c r="E40" s="87">
        <v>272523</v>
      </c>
      <c r="F40" s="87">
        <v>226643</v>
      </c>
      <c r="G40" s="87">
        <v>1079488</v>
      </c>
      <c r="H40" s="87">
        <v>880505</v>
      </c>
      <c r="I40" s="87">
        <v>55033</v>
      </c>
      <c r="J40" s="87">
        <v>97015</v>
      </c>
      <c r="K40" s="87">
        <v>131523</v>
      </c>
      <c r="L40" s="87">
        <v>131459</v>
      </c>
      <c r="M40" s="87">
        <v>345582</v>
      </c>
      <c r="N40" s="87">
        <v>129750</v>
      </c>
      <c r="O40" s="127">
        <f t="shared" si="0"/>
        <v>12069998</v>
      </c>
      <c r="P40" s="121"/>
      <c r="Q40" s="5"/>
      <c r="R40" s="40"/>
      <c r="S40" s="59">
        <f t="shared" si="1"/>
        <v>12069998</v>
      </c>
    </row>
    <row r="41" spans="1:19" ht="23.1" customHeight="1" thickBot="1" x14ac:dyDescent="0.2">
      <c r="A41" s="170"/>
      <c r="B41" s="200" t="s">
        <v>69</v>
      </c>
      <c r="C41" s="200"/>
      <c r="D41" s="95">
        <f>D38+D40</f>
        <v>31081308</v>
      </c>
      <c r="E41" s="96">
        <f t="shared" ref="E41:N41" si="4">E38+E40</f>
        <v>272523</v>
      </c>
      <c r="F41" s="96">
        <f t="shared" si="4"/>
        <v>774023</v>
      </c>
      <c r="G41" s="96">
        <f t="shared" si="4"/>
        <v>3513318</v>
      </c>
      <c r="H41" s="96">
        <f t="shared" si="4"/>
        <v>891473</v>
      </c>
      <c r="I41" s="96">
        <f t="shared" si="4"/>
        <v>62572</v>
      </c>
      <c r="J41" s="96">
        <f t="shared" si="4"/>
        <v>97015</v>
      </c>
      <c r="K41" s="96">
        <f t="shared" si="4"/>
        <v>131523</v>
      </c>
      <c r="L41" s="96">
        <f t="shared" si="4"/>
        <v>138499</v>
      </c>
      <c r="M41" s="96">
        <f t="shared" si="4"/>
        <v>353250</v>
      </c>
      <c r="N41" s="96">
        <f t="shared" si="4"/>
        <v>129750</v>
      </c>
      <c r="O41" s="132">
        <f>SUM(D41:N41)</f>
        <v>37445254</v>
      </c>
      <c r="P41" s="123"/>
      <c r="Q41" s="7"/>
      <c r="R41" s="73"/>
      <c r="S41" s="63">
        <f t="shared" si="1"/>
        <v>37445254</v>
      </c>
    </row>
    <row r="42" spans="1:19" ht="23.1" customHeight="1" thickTop="1" thickBot="1" x14ac:dyDescent="0.2">
      <c r="A42" s="151" t="s">
        <v>70</v>
      </c>
      <c r="B42" s="152"/>
      <c r="C42" s="152"/>
      <c r="D42" s="114">
        <f>D25+D34+D41</f>
        <v>44020190</v>
      </c>
      <c r="E42" s="115">
        <f t="shared" ref="E42:N42" si="5">E25+E34+E41</f>
        <v>3907184</v>
      </c>
      <c r="F42" s="115">
        <f t="shared" si="5"/>
        <v>1100182</v>
      </c>
      <c r="G42" s="115">
        <f t="shared" si="5"/>
        <v>6061764</v>
      </c>
      <c r="H42" s="115">
        <f t="shared" si="5"/>
        <v>2887484</v>
      </c>
      <c r="I42" s="115">
        <f t="shared" si="5"/>
        <v>4228762</v>
      </c>
      <c r="J42" s="116">
        <f t="shared" si="5"/>
        <v>4581129</v>
      </c>
      <c r="K42" s="115">
        <f t="shared" si="5"/>
        <v>709186</v>
      </c>
      <c r="L42" s="115">
        <f t="shared" si="5"/>
        <v>4313266</v>
      </c>
      <c r="M42" s="115">
        <f t="shared" si="5"/>
        <v>1962410</v>
      </c>
      <c r="N42" s="115">
        <f t="shared" si="5"/>
        <v>635174</v>
      </c>
      <c r="O42" s="133">
        <f>SUM(D42:N42)</f>
        <v>74406731</v>
      </c>
      <c r="P42" s="124"/>
      <c r="Q42" s="14"/>
      <c r="R42" s="75"/>
      <c r="S42" s="64"/>
    </row>
    <row r="43" spans="1:19" ht="23.1" customHeight="1" thickTop="1" thickBot="1" x14ac:dyDescent="0.2">
      <c r="A43" s="153" t="s">
        <v>71</v>
      </c>
      <c r="B43" s="154"/>
      <c r="C43" s="155"/>
      <c r="D43" s="97">
        <v>77898175</v>
      </c>
      <c r="E43" s="98">
        <v>4082008</v>
      </c>
      <c r="F43" s="98">
        <v>3267718</v>
      </c>
      <c r="G43" s="98">
        <v>12197418</v>
      </c>
      <c r="H43" s="98">
        <v>9313582</v>
      </c>
      <c r="I43" s="98">
        <v>4163374</v>
      </c>
      <c r="J43" s="87">
        <v>1481303</v>
      </c>
      <c r="K43" s="98">
        <v>1586055</v>
      </c>
      <c r="L43" s="98">
        <v>7029019</v>
      </c>
      <c r="M43" s="98">
        <v>4698746</v>
      </c>
      <c r="N43" s="98">
        <v>1390361</v>
      </c>
      <c r="O43" s="134">
        <f>SUM(D43:N43)</f>
        <v>127107759</v>
      </c>
      <c r="P43" s="124"/>
      <c r="Q43" s="14"/>
      <c r="R43" s="75"/>
      <c r="S43" s="65">
        <f t="shared" si="1"/>
        <v>127107759</v>
      </c>
    </row>
    <row r="44" spans="1:19" ht="23.1" customHeight="1" thickTop="1" thickBot="1" x14ac:dyDescent="0.2">
      <c r="A44" s="156" t="s">
        <v>72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99">
        <f>+O42</f>
        <v>74406731</v>
      </c>
      <c r="P44" s="47"/>
      <c r="Q44" s="47"/>
      <c r="R44" s="76"/>
      <c r="S44" s="66">
        <f>D42+E42+F42+G42+H42+I42+J42+K42+L42+M42+N42</f>
        <v>74406731</v>
      </c>
    </row>
    <row r="45" spans="1:19" ht="23.1" customHeight="1" thickBot="1" x14ac:dyDescent="0.2">
      <c r="A45" s="156" t="s">
        <v>42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8"/>
      <c r="O45" s="100">
        <f>O44/O43</f>
        <v>0.58538307641786058</v>
      </c>
      <c r="P45" s="76"/>
      <c r="Q45" s="76"/>
      <c r="R45" s="76"/>
      <c r="S45" s="67">
        <f>S44/S43</f>
        <v>0.58538307641786058</v>
      </c>
    </row>
    <row r="46" spans="1:19" x14ac:dyDescent="0.15">
      <c r="A46" s="9" t="s">
        <v>76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1"/>
      <c r="P46" s="11"/>
      <c r="Q46" s="11"/>
      <c r="R46" s="11"/>
    </row>
    <row r="47" spans="1:19" x14ac:dyDescent="0.15">
      <c r="A47" s="9" t="s">
        <v>17</v>
      </c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1"/>
      <c r="P47" s="11"/>
      <c r="Q47" s="11"/>
      <c r="R47" s="11"/>
    </row>
    <row r="48" spans="1:19" x14ac:dyDescent="0.15">
      <c r="A48" s="9" t="s">
        <v>77</v>
      </c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/>
      <c r="P48" s="11"/>
      <c r="Q48" s="11"/>
      <c r="R48" s="11"/>
    </row>
    <row r="49" spans="1:18" x14ac:dyDescent="0.15">
      <c r="A49" s="9"/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1"/>
      <c r="P49" s="11"/>
      <c r="Q49" s="11"/>
      <c r="R49" s="11"/>
    </row>
    <row r="50" spans="1:18" ht="25.5" customHeight="1" thickBot="1" x14ac:dyDescent="0.2">
      <c r="A50" t="s">
        <v>18</v>
      </c>
      <c r="C50" s="12"/>
    </row>
    <row r="51" spans="1:18" ht="3.75" customHeight="1" x14ac:dyDescent="0.15">
      <c r="A51" s="174" t="s">
        <v>4</v>
      </c>
      <c r="B51" s="208"/>
      <c r="C51" s="180" t="s">
        <v>5</v>
      </c>
      <c r="D51" s="143" t="s">
        <v>46</v>
      </c>
      <c r="E51" s="143" t="s">
        <v>54</v>
      </c>
      <c r="F51" s="143" t="s">
        <v>51</v>
      </c>
      <c r="G51" s="143" t="s">
        <v>53</v>
      </c>
      <c r="H51" s="143" t="s">
        <v>47</v>
      </c>
      <c r="I51" s="143" t="s">
        <v>48</v>
      </c>
      <c r="J51" s="143" t="s">
        <v>52</v>
      </c>
      <c r="K51" s="211" t="s">
        <v>49</v>
      </c>
    </row>
    <row r="52" spans="1:18" ht="13.5" customHeight="1" x14ac:dyDescent="0.15">
      <c r="A52" s="176"/>
      <c r="B52" s="209"/>
      <c r="C52" s="144"/>
      <c r="D52" s="144"/>
      <c r="E52" s="144"/>
      <c r="F52" s="144"/>
      <c r="G52" s="144"/>
      <c r="H52" s="144"/>
      <c r="I52" s="144"/>
      <c r="J52" s="144"/>
      <c r="K52" s="212"/>
    </row>
    <row r="53" spans="1:18" x14ac:dyDescent="0.15">
      <c r="A53" s="176"/>
      <c r="B53" s="209"/>
      <c r="C53" s="145"/>
      <c r="D53" s="145"/>
      <c r="E53" s="145"/>
      <c r="F53" s="145"/>
      <c r="G53" s="145"/>
      <c r="H53" s="145"/>
      <c r="I53" s="145"/>
      <c r="J53" s="145"/>
      <c r="K53" s="213"/>
    </row>
    <row r="54" spans="1:18" ht="24" customHeight="1" x14ac:dyDescent="0.15">
      <c r="A54" s="176"/>
      <c r="B54" s="209"/>
      <c r="C54" s="227" t="s">
        <v>61</v>
      </c>
      <c r="D54" s="81">
        <v>6</v>
      </c>
      <c r="E54" s="81">
        <v>1</v>
      </c>
      <c r="F54" s="81">
        <v>1</v>
      </c>
      <c r="G54" s="81">
        <v>1</v>
      </c>
      <c r="H54" s="81">
        <v>1</v>
      </c>
      <c r="I54" s="82">
        <v>1</v>
      </c>
      <c r="J54" s="82">
        <v>1</v>
      </c>
      <c r="K54" s="83">
        <v>12</v>
      </c>
    </row>
    <row r="55" spans="1:18" ht="25.5" customHeight="1" thickBot="1" x14ac:dyDescent="0.2">
      <c r="A55" s="178"/>
      <c r="B55" s="210"/>
      <c r="C55" s="210"/>
      <c r="D55" s="25">
        <v>6</v>
      </c>
      <c r="E55" s="25">
        <v>1</v>
      </c>
      <c r="F55" s="25">
        <v>1</v>
      </c>
      <c r="G55" s="25">
        <v>1</v>
      </c>
      <c r="H55" s="25">
        <v>1</v>
      </c>
      <c r="I55" s="79">
        <v>1</v>
      </c>
      <c r="J55" s="79">
        <v>1</v>
      </c>
      <c r="K55" s="80">
        <v>12</v>
      </c>
    </row>
    <row r="56" spans="1:18" ht="23.1" customHeight="1" thickTop="1" x14ac:dyDescent="0.15">
      <c r="A56" s="207" t="s">
        <v>26</v>
      </c>
      <c r="B56" s="18" t="s">
        <v>0</v>
      </c>
      <c r="C56" s="218" t="s">
        <v>65</v>
      </c>
      <c r="D56" s="16"/>
      <c r="E56" s="16"/>
      <c r="F56" s="16"/>
      <c r="G56" s="1"/>
      <c r="H56" s="1"/>
      <c r="I56" s="5"/>
      <c r="J56" s="5"/>
      <c r="K56" s="40"/>
    </row>
    <row r="57" spans="1:18" ht="23.1" customHeight="1" x14ac:dyDescent="0.15">
      <c r="A57" s="198"/>
      <c r="B57" s="17" t="s">
        <v>28</v>
      </c>
      <c r="C57" s="219"/>
      <c r="D57" s="2"/>
      <c r="E57" s="2"/>
      <c r="F57" s="2"/>
      <c r="G57" s="1"/>
      <c r="H57" s="1"/>
      <c r="I57" s="35"/>
      <c r="J57" s="35"/>
      <c r="K57" s="41"/>
    </row>
    <row r="58" spans="1:18" ht="23.1" customHeight="1" x14ac:dyDescent="0.15">
      <c r="A58" s="198"/>
      <c r="B58" s="19" t="s">
        <v>29</v>
      </c>
      <c r="C58" s="219"/>
      <c r="D58" s="2"/>
      <c r="E58" s="2"/>
      <c r="F58" s="2"/>
      <c r="G58" s="1"/>
      <c r="H58" s="1"/>
      <c r="I58" s="35"/>
      <c r="J58" s="35"/>
      <c r="K58" s="41"/>
    </row>
    <row r="59" spans="1:18" ht="23.1" customHeight="1" x14ac:dyDescent="0.15">
      <c r="A59" s="198"/>
      <c r="B59" s="17" t="s">
        <v>30</v>
      </c>
      <c r="C59" s="219"/>
      <c r="D59" s="2"/>
      <c r="E59" s="2"/>
      <c r="F59" s="2"/>
      <c r="G59" s="1"/>
      <c r="H59" s="1"/>
      <c r="I59" s="35"/>
      <c r="J59" s="35"/>
      <c r="K59" s="41"/>
    </row>
    <row r="60" spans="1:18" ht="23.1" customHeight="1" x14ac:dyDescent="0.15">
      <c r="A60" s="198"/>
      <c r="B60" s="17" t="s">
        <v>1</v>
      </c>
      <c r="C60" s="219"/>
      <c r="D60" s="2">
        <v>6</v>
      </c>
      <c r="E60" s="2">
        <v>1</v>
      </c>
      <c r="F60" s="2"/>
      <c r="G60" s="1">
        <v>1</v>
      </c>
      <c r="H60" s="1">
        <v>1</v>
      </c>
      <c r="I60" s="35">
        <v>1</v>
      </c>
      <c r="J60" s="35"/>
      <c r="K60" s="41">
        <v>10</v>
      </c>
    </row>
    <row r="61" spans="1:18" ht="23.1" customHeight="1" x14ac:dyDescent="0.15">
      <c r="A61" s="198"/>
      <c r="B61" s="17" t="s">
        <v>31</v>
      </c>
      <c r="C61" s="219"/>
      <c r="D61" s="2"/>
      <c r="E61" s="2"/>
      <c r="F61" s="2"/>
      <c r="G61" s="1"/>
      <c r="H61" s="1"/>
      <c r="I61" s="35"/>
      <c r="J61" s="35"/>
      <c r="K61" s="41"/>
    </row>
    <row r="62" spans="1:18" ht="23.1" customHeight="1" x14ac:dyDescent="0.15">
      <c r="A62" s="198"/>
      <c r="B62" s="17" t="s">
        <v>32</v>
      </c>
      <c r="C62" s="190"/>
      <c r="D62" s="2"/>
      <c r="E62" s="2"/>
      <c r="F62" s="2"/>
      <c r="G62" s="1"/>
      <c r="H62" s="1"/>
      <c r="I62" s="35"/>
      <c r="J62" s="35"/>
      <c r="K62" s="41"/>
    </row>
    <row r="63" spans="1:18" ht="23.1" customHeight="1" thickBot="1" x14ac:dyDescent="0.2">
      <c r="A63" s="199"/>
      <c r="B63" s="23" t="s">
        <v>55</v>
      </c>
      <c r="C63" s="24"/>
      <c r="D63" s="8">
        <f>SUM(D56:D62)</f>
        <v>6</v>
      </c>
      <c r="E63" s="8">
        <f t="shared" ref="E63:I63" si="6">SUM(E56:E62)</f>
        <v>1</v>
      </c>
      <c r="F63" s="8"/>
      <c r="G63" s="8">
        <v>1</v>
      </c>
      <c r="H63" s="8">
        <f t="shared" si="6"/>
        <v>1</v>
      </c>
      <c r="I63" s="8">
        <f t="shared" si="6"/>
        <v>1</v>
      </c>
      <c r="J63" s="8"/>
      <c r="K63" s="39">
        <v>10</v>
      </c>
    </row>
    <row r="64" spans="1:18" ht="23.1" customHeight="1" thickTop="1" x14ac:dyDescent="0.15">
      <c r="A64" s="193" t="s">
        <v>33</v>
      </c>
      <c r="B64" s="26" t="s">
        <v>34</v>
      </c>
      <c r="C64" s="220" t="s">
        <v>65</v>
      </c>
      <c r="D64" s="27">
        <v>1</v>
      </c>
      <c r="E64" s="28"/>
      <c r="F64" s="28"/>
      <c r="G64" s="29"/>
      <c r="H64" s="29"/>
      <c r="I64" s="5"/>
      <c r="J64" s="5"/>
      <c r="K64" s="40">
        <v>1</v>
      </c>
    </row>
    <row r="65" spans="1:18" ht="23.1" customHeight="1" x14ac:dyDescent="0.15">
      <c r="A65" s="187"/>
      <c r="B65" s="17" t="s">
        <v>35</v>
      </c>
      <c r="C65" s="219"/>
      <c r="D65" s="3"/>
      <c r="E65" s="2"/>
      <c r="F65" s="2"/>
      <c r="G65" s="1"/>
      <c r="H65" s="1"/>
      <c r="I65" s="35"/>
      <c r="J65" s="35"/>
      <c r="K65" s="41"/>
    </row>
    <row r="66" spans="1:18" ht="23.1" customHeight="1" x14ac:dyDescent="0.15">
      <c r="A66" s="187"/>
      <c r="B66" s="17" t="s">
        <v>36</v>
      </c>
      <c r="C66" s="219"/>
      <c r="D66" s="3"/>
      <c r="E66" s="2"/>
      <c r="F66" s="2"/>
      <c r="G66" s="1"/>
      <c r="H66" s="1"/>
      <c r="I66" s="35"/>
      <c r="J66" s="35"/>
      <c r="K66" s="41"/>
    </row>
    <row r="67" spans="1:18" ht="23.1" customHeight="1" x14ac:dyDescent="0.15">
      <c r="A67" s="187"/>
      <c r="B67" s="17" t="s">
        <v>37</v>
      </c>
      <c r="C67" s="190"/>
      <c r="D67" s="3"/>
      <c r="E67" s="2"/>
      <c r="F67" s="2"/>
      <c r="G67" s="1"/>
      <c r="H67" s="1"/>
      <c r="I67" s="35"/>
      <c r="J67" s="35"/>
      <c r="K67" s="41"/>
    </row>
    <row r="68" spans="1:18" ht="23.1" customHeight="1" thickBot="1" x14ac:dyDescent="0.2">
      <c r="A68" s="194"/>
      <c r="B68" s="23" t="s">
        <v>56</v>
      </c>
      <c r="C68" s="24"/>
      <c r="D68" s="30">
        <f>SUM(D64:D67)</f>
        <v>1</v>
      </c>
      <c r="E68" s="30"/>
      <c r="F68" s="30"/>
      <c r="G68" s="25"/>
      <c r="H68" s="25"/>
      <c r="I68" s="36"/>
      <c r="J68" s="30"/>
      <c r="K68" s="39">
        <v>1</v>
      </c>
    </row>
    <row r="69" spans="1:18" ht="23.1" customHeight="1" thickTop="1" x14ac:dyDescent="0.15">
      <c r="A69" s="193" t="s">
        <v>25</v>
      </c>
      <c r="B69" s="26" t="s">
        <v>38</v>
      </c>
      <c r="C69" s="220" t="s">
        <v>65</v>
      </c>
      <c r="D69" s="27"/>
      <c r="E69" s="28"/>
      <c r="F69" s="28"/>
      <c r="G69" s="29"/>
      <c r="H69" s="29"/>
      <c r="I69" s="5"/>
      <c r="J69" s="5"/>
      <c r="K69" s="40"/>
    </row>
    <row r="70" spans="1:18" ht="23.1" customHeight="1" x14ac:dyDescent="0.15">
      <c r="A70" s="187"/>
      <c r="B70" s="17" t="s">
        <v>40</v>
      </c>
      <c r="C70" s="219"/>
      <c r="D70" s="3"/>
      <c r="E70" s="2"/>
      <c r="F70" s="2"/>
      <c r="G70" s="1"/>
      <c r="H70" s="1"/>
      <c r="I70" s="35"/>
      <c r="J70" s="35"/>
      <c r="K70" s="41"/>
    </row>
    <row r="71" spans="1:18" ht="23.1" customHeight="1" x14ac:dyDescent="0.15">
      <c r="A71" s="187"/>
      <c r="B71" s="17" t="s">
        <v>25</v>
      </c>
      <c r="C71" s="190"/>
      <c r="D71" s="3"/>
      <c r="E71" s="2"/>
      <c r="F71" s="2"/>
      <c r="G71" s="1"/>
      <c r="H71" s="1"/>
      <c r="I71" s="35"/>
      <c r="J71" s="35"/>
      <c r="K71" s="41"/>
    </row>
    <row r="72" spans="1:18" ht="23.1" customHeight="1" thickBot="1" x14ac:dyDescent="0.2">
      <c r="A72" s="188"/>
      <c r="B72" s="21" t="s">
        <v>57</v>
      </c>
      <c r="C72" s="20"/>
      <c r="D72" s="7"/>
      <c r="E72" s="7"/>
      <c r="F72" s="7"/>
      <c r="G72" s="31"/>
      <c r="H72" s="31"/>
      <c r="I72" s="37"/>
      <c r="J72" s="37"/>
      <c r="K72" s="42"/>
    </row>
    <row r="73" spans="1:18" ht="23.1" customHeight="1" thickTop="1" thickBot="1" x14ac:dyDescent="0.2">
      <c r="A73" s="201" t="s">
        <v>45</v>
      </c>
      <c r="B73" s="202"/>
      <c r="C73" s="203"/>
      <c r="D73" s="15">
        <f>D63+D68+D72</f>
        <v>7</v>
      </c>
      <c r="E73" s="15">
        <f>E63+E68+E72</f>
        <v>1</v>
      </c>
      <c r="F73" s="15"/>
      <c r="G73" s="32">
        <v>1</v>
      </c>
      <c r="H73" s="32">
        <v>1</v>
      </c>
      <c r="I73" s="38">
        <v>1</v>
      </c>
      <c r="J73" s="38"/>
      <c r="K73" s="43">
        <v>11</v>
      </c>
    </row>
    <row r="74" spans="1:18" ht="31.5" customHeight="1" thickTop="1" thickBot="1" x14ac:dyDescent="0.2">
      <c r="A74" s="204" t="s">
        <v>41</v>
      </c>
      <c r="B74" s="205"/>
      <c r="C74" s="205"/>
      <c r="D74" s="101">
        <v>19510975</v>
      </c>
      <c r="E74" s="101">
        <v>201494</v>
      </c>
      <c r="F74" s="101">
        <v>0</v>
      </c>
      <c r="G74" s="101">
        <v>2167226</v>
      </c>
      <c r="H74" s="102">
        <v>4017010</v>
      </c>
      <c r="I74" s="103">
        <v>833097</v>
      </c>
      <c r="J74" s="103">
        <v>676422</v>
      </c>
      <c r="K74" s="104">
        <f>SUM(D74:J74)</f>
        <v>27406224</v>
      </c>
    </row>
    <row r="75" spans="1:18" x14ac:dyDescent="0.15">
      <c r="A75" s="9" t="s">
        <v>78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P75" s="11"/>
      <c r="Q75" s="11"/>
      <c r="R75" s="11"/>
    </row>
    <row r="76" spans="1:18" x14ac:dyDescent="0.15">
      <c r="A76" s="9" t="s">
        <v>50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1"/>
      <c r="P76" s="11"/>
      <c r="Q76" s="11"/>
      <c r="R76" s="11"/>
    </row>
    <row r="77" spans="1:18" x14ac:dyDescent="0.15">
      <c r="A77" s="9" t="s">
        <v>79</v>
      </c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P77" s="11"/>
      <c r="Q77" s="11"/>
      <c r="R77" s="11"/>
    </row>
    <row r="78" spans="1:18" x14ac:dyDescent="0.15">
      <c r="A78" s="9"/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P78" s="11"/>
      <c r="Q78" s="11"/>
      <c r="R78" s="11"/>
    </row>
    <row r="79" spans="1:18" ht="20.25" customHeight="1" x14ac:dyDescent="0.15">
      <c r="A79" t="s">
        <v>64</v>
      </c>
    </row>
    <row r="80" spans="1:18" ht="22.5" customHeight="1" thickBot="1" x14ac:dyDescent="0.2">
      <c r="A80" t="s">
        <v>3</v>
      </c>
    </row>
    <row r="81" spans="1:12" ht="7.5" customHeight="1" x14ac:dyDescent="0.15">
      <c r="A81" s="174" t="s">
        <v>4</v>
      </c>
      <c r="B81" s="175"/>
      <c r="C81" s="180" t="s">
        <v>2</v>
      </c>
      <c r="D81" s="143" t="s">
        <v>19</v>
      </c>
      <c r="E81" s="143" t="s">
        <v>20</v>
      </c>
      <c r="F81" s="143" t="s">
        <v>21</v>
      </c>
      <c r="G81" s="143" t="s">
        <v>22</v>
      </c>
      <c r="H81" s="143" t="s">
        <v>23</v>
      </c>
      <c r="I81" s="143" t="s">
        <v>24</v>
      </c>
      <c r="J81" s="221" t="s">
        <v>44</v>
      </c>
      <c r="K81" s="222"/>
    </row>
    <row r="82" spans="1:12" ht="18.75" customHeight="1" x14ac:dyDescent="0.15">
      <c r="A82" s="176"/>
      <c r="B82" s="177"/>
      <c r="C82" s="181"/>
      <c r="D82" s="144"/>
      <c r="E82" s="144"/>
      <c r="F82" s="144"/>
      <c r="G82" s="144"/>
      <c r="H82" s="144"/>
      <c r="I82" s="144"/>
      <c r="J82" s="223"/>
      <c r="K82" s="224"/>
    </row>
    <row r="83" spans="1:12" x14ac:dyDescent="0.15">
      <c r="A83" s="176"/>
      <c r="B83" s="177"/>
      <c r="C83" s="182"/>
      <c r="D83" s="145"/>
      <c r="E83" s="145"/>
      <c r="F83" s="145"/>
      <c r="G83" s="145"/>
      <c r="H83" s="145"/>
      <c r="I83" s="145"/>
      <c r="J83" s="225"/>
      <c r="K83" s="226"/>
    </row>
    <row r="84" spans="1:12" ht="3" customHeight="1" x14ac:dyDescent="0.15">
      <c r="A84" s="176"/>
      <c r="B84" s="177"/>
      <c r="C84" s="232" t="s">
        <v>62</v>
      </c>
      <c r="D84" s="138">
        <v>11</v>
      </c>
      <c r="E84" s="138">
        <v>9</v>
      </c>
      <c r="F84" s="138">
        <v>132</v>
      </c>
      <c r="G84" s="138">
        <v>277</v>
      </c>
      <c r="H84" s="138">
        <v>22</v>
      </c>
      <c r="I84" s="138">
        <v>3</v>
      </c>
      <c r="J84" s="235">
        <f>SUM(D84:I85)</f>
        <v>454</v>
      </c>
      <c r="K84" s="236"/>
      <c r="L84" s="55"/>
    </row>
    <row r="85" spans="1:12" ht="18.75" customHeight="1" x14ac:dyDescent="0.15">
      <c r="A85" s="176"/>
      <c r="B85" s="177"/>
      <c r="C85" s="181"/>
      <c r="D85" s="234"/>
      <c r="E85" s="234"/>
      <c r="F85" s="234"/>
      <c r="G85" s="234"/>
      <c r="H85" s="234"/>
      <c r="I85" s="234"/>
      <c r="J85" s="237"/>
      <c r="K85" s="238"/>
      <c r="L85" s="56"/>
    </row>
    <row r="86" spans="1:12" ht="24" customHeight="1" thickBot="1" x14ac:dyDescent="0.2">
      <c r="A86" s="178"/>
      <c r="B86" s="179"/>
      <c r="C86" s="233"/>
      <c r="D86" s="106">
        <v>13</v>
      </c>
      <c r="E86" s="106">
        <v>10</v>
      </c>
      <c r="F86" s="105">
        <v>134</v>
      </c>
      <c r="G86" s="106">
        <v>280</v>
      </c>
      <c r="H86" s="106">
        <v>22</v>
      </c>
      <c r="I86" s="106">
        <v>3</v>
      </c>
      <c r="J86" s="247">
        <f t="shared" ref="J86:J111" si="7">SUM(D86:I86)</f>
        <v>462</v>
      </c>
      <c r="K86" s="248"/>
      <c r="L86" s="56"/>
    </row>
    <row r="87" spans="1:12" ht="14.25" thickTop="1" x14ac:dyDescent="0.15">
      <c r="A87" s="197" t="s">
        <v>26</v>
      </c>
      <c r="B87" s="195" t="s">
        <v>0</v>
      </c>
      <c r="C87" s="196" t="s">
        <v>27</v>
      </c>
      <c r="D87" s="28">
        <v>1</v>
      </c>
      <c r="E87" s="28"/>
      <c r="F87" s="28">
        <v>17</v>
      </c>
      <c r="G87" s="28">
        <v>43</v>
      </c>
      <c r="H87" s="28"/>
      <c r="I87" s="28"/>
      <c r="J87" s="249">
        <f t="shared" si="7"/>
        <v>61</v>
      </c>
      <c r="K87" s="250"/>
      <c r="L87" s="51"/>
    </row>
    <row r="88" spans="1:12" ht="23.1" customHeight="1" x14ac:dyDescent="0.15">
      <c r="A88" s="198"/>
      <c r="B88" s="189"/>
      <c r="C88" s="189"/>
      <c r="D88" s="107">
        <v>440</v>
      </c>
      <c r="E88" s="108"/>
      <c r="F88" s="109">
        <v>120084</v>
      </c>
      <c r="G88" s="107">
        <v>345256</v>
      </c>
      <c r="H88" s="107"/>
      <c r="I88" s="108"/>
      <c r="J88" s="216">
        <f t="shared" si="7"/>
        <v>465780</v>
      </c>
      <c r="K88" s="217"/>
      <c r="L88" s="52"/>
    </row>
    <row r="89" spans="1:12" x14ac:dyDescent="0.15">
      <c r="A89" s="198"/>
      <c r="B89" s="189" t="s">
        <v>28</v>
      </c>
      <c r="C89" s="189"/>
      <c r="D89" s="2">
        <v>1</v>
      </c>
      <c r="E89" s="2"/>
      <c r="F89" s="16">
        <v>1</v>
      </c>
      <c r="G89" s="2">
        <v>5</v>
      </c>
      <c r="H89" s="2"/>
      <c r="I89" s="2"/>
      <c r="J89" s="214">
        <f t="shared" si="7"/>
        <v>7</v>
      </c>
      <c r="K89" s="215"/>
      <c r="L89" s="51"/>
    </row>
    <row r="90" spans="1:12" ht="23.1" customHeight="1" x14ac:dyDescent="0.15">
      <c r="A90" s="198"/>
      <c r="B90" s="189"/>
      <c r="C90" s="189"/>
      <c r="D90" s="107">
        <v>35633</v>
      </c>
      <c r="E90" s="107"/>
      <c r="F90" s="107">
        <v>17638</v>
      </c>
      <c r="G90" s="107">
        <v>29388</v>
      </c>
      <c r="H90" s="107"/>
      <c r="I90" s="108"/>
      <c r="J90" s="216">
        <f t="shared" si="7"/>
        <v>82659</v>
      </c>
      <c r="K90" s="217"/>
      <c r="L90" s="52"/>
    </row>
    <row r="91" spans="1:12" x14ac:dyDescent="0.15">
      <c r="A91" s="198"/>
      <c r="B91" s="189" t="s">
        <v>29</v>
      </c>
      <c r="C91" s="189"/>
      <c r="D91" s="2"/>
      <c r="E91" s="2"/>
      <c r="F91" s="2">
        <v>21</v>
      </c>
      <c r="G91" s="2">
        <v>48</v>
      </c>
      <c r="H91" s="2">
        <v>3</v>
      </c>
      <c r="I91" s="2"/>
      <c r="J91" s="214">
        <f t="shared" si="7"/>
        <v>72</v>
      </c>
      <c r="K91" s="215"/>
      <c r="L91" s="51"/>
    </row>
    <row r="92" spans="1:12" ht="23.1" customHeight="1" x14ac:dyDescent="0.15">
      <c r="A92" s="198"/>
      <c r="B92" s="189"/>
      <c r="C92" s="189"/>
      <c r="D92" s="107"/>
      <c r="E92" s="108"/>
      <c r="F92" s="110">
        <v>86823</v>
      </c>
      <c r="G92" s="107">
        <v>308023</v>
      </c>
      <c r="H92" s="107">
        <v>8042</v>
      </c>
      <c r="I92" s="108"/>
      <c r="J92" s="216">
        <f t="shared" si="7"/>
        <v>402888</v>
      </c>
      <c r="K92" s="217"/>
      <c r="L92" s="52"/>
    </row>
    <row r="93" spans="1:12" x14ac:dyDescent="0.15">
      <c r="A93" s="198"/>
      <c r="B93" s="189" t="s">
        <v>30</v>
      </c>
      <c r="C93" s="189"/>
      <c r="D93" s="2"/>
      <c r="E93" s="2"/>
      <c r="F93" s="2">
        <v>1</v>
      </c>
      <c r="G93" s="2">
        <v>8</v>
      </c>
      <c r="H93" s="2">
        <v>1</v>
      </c>
      <c r="I93" s="2"/>
      <c r="J93" s="214">
        <f t="shared" si="7"/>
        <v>10</v>
      </c>
      <c r="K93" s="215"/>
      <c r="L93" s="51"/>
    </row>
    <row r="94" spans="1:12" ht="23.1" customHeight="1" x14ac:dyDescent="0.15">
      <c r="A94" s="198"/>
      <c r="B94" s="189"/>
      <c r="C94" s="189"/>
      <c r="D94" s="107"/>
      <c r="E94" s="108"/>
      <c r="F94" s="110">
        <v>72</v>
      </c>
      <c r="G94" s="107">
        <v>55658</v>
      </c>
      <c r="H94" s="110">
        <v>186</v>
      </c>
      <c r="I94" s="108"/>
      <c r="J94" s="216">
        <f t="shared" si="7"/>
        <v>55916</v>
      </c>
      <c r="K94" s="217"/>
      <c r="L94" s="52"/>
    </row>
    <row r="95" spans="1:12" x14ac:dyDescent="0.15">
      <c r="A95" s="198"/>
      <c r="B95" s="189" t="s">
        <v>1</v>
      </c>
      <c r="C95" s="189"/>
      <c r="D95" s="2">
        <v>8</v>
      </c>
      <c r="E95" s="2">
        <v>4</v>
      </c>
      <c r="F95" s="2">
        <v>88</v>
      </c>
      <c r="G95" s="2">
        <v>213</v>
      </c>
      <c r="H95" s="2">
        <v>14</v>
      </c>
      <c r="I95" s="2">
        <v>2</v>
      </c>
      <c r="J95" s="214">
        <f t="shared" si="7"/>
        <v>329</v>
      </c>
      <c r="K95" s="215"/>
      <c r="L95" s="51"/>
    </row>
    <row r="96" spans="1:12" ht="23.1" customHeight="1" x14ac:dyDescent="0.15">
      <c r="A96" s="198"/>
      <c r="B96" s="189"/>
      <c r="C96" s="189"/>
      <c r="D96" s="107">
        <v>2113793</v>
      </c>
      <c r="E96" s="107">
        <v>2310</v>
      </c>
      <c r="F96" s="107">
        <v>1717318</v>
      </c>
      <c r="G96" s="107">
        <v>12463159</v>
      </c>
      <c r="H96" s="110">
        <v>360701</v>
      </c>
      <c r="I96" s="107">
        <v>16070</v>
      </c>
      <c r="J96" s="216">
        <f t="shared" si="7"/>
        <v>16673351</v>
      </c>
      <c r="K96" s="217"/>
      <c r="L96" s="52"/>
    </row>
    <row r="97" spans="1:12" x14ac:dyDescent="0.15">
      <c r="A97" s="198"/>
      <c r="B97" s="189" t="s">
        <v>31</v>
      </c>
      <c r="C97" s="189"/>
      <c r="D97" s="2">
        <v>2</v>
      </c>
      <c r="E97" s="2"/>
      <c r="F97" s="2">
        <v>19</v>
      </c>
      <c r="G97" s="2">
        <v>19</v>
      </c>
      <c r="H97" s="2">
        <v>3</v>
      </c>
      <c r="I97" s="2"/>
      <c r="J97" s="214">
        <f t="shared" si="7"/>
        <v>43</v>
      </c>
      <c r="K97" s="215"/>
      <c r="L97" s="51"/>
    </row>
    <row r="98" spans="1:12" ht="23.1" customHeight="1" x14ac:dyDescent="0.15">
      <c r="A98" s="198"/>
      <c r="B98" s="189"/>
      <c r="C98" s="189"/>
      <c r="D98" s="107">
        <v>10706</v>
      </c>
      <c r="E98" s="108"/>
      <c r="F98" s="110">
        <v>360499</v>
      </c>
      <c r="G98" s="107">
        <v>420179</v>
      </c>
      <c r="H98" s="107">
        <v>102699</v>
      </c>
      <c r="I98" s="108"/>
      <c r="J98" s="216">
        <f t="shared" si="7"/>
        <v>894083</v>
      </c>
      <c r="K98" s="217"/>
      <c r="L98" s="52"/>
    </row>
    <row r="99" spans="1:12" x14ac:dyDescent="0.15">
      <c r="A99" s="198"/>
      <c r="B99" s="189" t="s">
        <v>32</v>
      </c>
      <c r="C99" s="189"/>
      <c r="D99" s="2"/>
      <c r="E99" s="2"/>
      <c r="F99" s="2">
        <v>14</v>
      </c>
      <c r="G99" s="2">
        <v>19</v>
      </c>
      <c r="H99" s="2">
        <v>1</v>
      </c>
      <c r="I99" s="2"/>
      <c r="J99" s="214">
        <f t="shared" si="7"/>
        <v>34</v>
      </c>
      <c r="K99" s="215"/>
      <c r="L99" s="51"/>
    </row>
    <row r="100" spans="1:12" ht="23.1" customHeight="1" x14ac:dyDescent="0.15">
      <c r="A100" s="198"/>
      <c r="B100" s="189"/>
      <c r="C100" s="189"/>
      <c r="D100" s="107"/>
      <c r="E100" s="108"/>
      <c r="F100" s="110">
        <v>565145</v>
      </c>
      <c r="G100" s="107">
        <v>483247</v>
      </c>
      <c r="H100" s="107">
        <v>16244</v>
      </c>
      <c r="I100" s="108"/>
      <c r="J100" s="216">
        <f t="shared" si="7"/>
        <v>1064636</v>
      </c>
      <c r="K100" s="217"/>
      <c r="L100" s="52"/>
    </row>
    <row r="101" spans="1:12" ht="23.1" customHeight="1" thickBot="1" x14ac:dyDescent="0.2">
      <c r="A101" s="199"/>
      <c r="B101" s="185" t="s">
        <v>58</v>
      </c>
      <c r="C101" s="185"/>
      <c r="D101" s="135">
        <f>D88+D90+D92+D94+D96+D98+D100</f>
        <v>2160572</v>
      </c>
      <c r="E101" s="135">
        <f t="shared" ref="E101:I101" si="8">E88+E90+E92+E94+E96+E98+E100</f>
        <v>2310</v>
      </c>
      <c r="F101" s="135">
        <f t="shared" si="8"/>
        <v>2867579</v>
      </c>
      <c r="G101" s="135">
        <f t="shared" si="8"/>
        <v>14104910</v>
      </c>
      <c r="H101" s="135">
        <f t="shared" si="8"/>
        <v>487872</v>
      </c>
      <c r="I101" s="135">
        <f t="shared" si="8"/>
        <v>16070</v>
      </c>
      <c r="J101" s="251">
        <f t="shared" si="7"/>
        <v>19639313</v>
      </c>
      <c r="K101" s="229"/>
      <c r="L101" s="52"/>
    </row>
    <row r="102" spans="1:12" ht="14.25" thickTop="1" x14ac:dyDescent="0.15">
      <c r="A102" s="193" t="s">
        <v>33</v>
      </c>
      <c r="B102" s="195" t="s">
        <v>34</v>
      </c>
      <c r="C102" s="196" t="s">
        <v>27</v>
      </c>
      <c r="D102" s="27"/>
      <c r="E102" s="28"/>
      <c r="F102" s="28">
        <v>10</v>
      </c>
      <c r="G102" s="2">
        <v>3</v>
      </c>
      <c r="H102" s="28">
        <v>1</v>
      </c>
      <c r="I102" s="28">
        <v>1</v>
      </c>
      <c r="J102" s="249">
        <f t="shared" si="7"/>
        <v>15</v>
      </c>
      <c r="K102" s="250"/>
      <c r="L102" s="51"/>
    </row>
    <row r="103" spans="1:12" ht="23.1" customHeight="1" x14ac:dyDescent="0.15">
      <c r="A103" s="187"/>
      <c r="B103" s="189"/>
      <c r="C103" s="191"/>
      <c r="D103" s="107"/>
      <c r="E103" s="108"/>
      <c r="F103" s="110">
        <v>2091842</v>
      </c>
      <c r="G103" s="107">
        <v>211417</v>
      </c>
      <c r="H103" s="110">
        <v>2060</v>
      </c>
      <c r="I103" s="107">
        <v>12060</v>
      </c>
      <c r="J103" s="216">
        <f t="shared" si="7"/>
        <v>2317379</v>
      </c>
      <c r="K103" s="217"/>
      <c r="L103" s="52"/>
    </row>
    <row r="104" spans="1:12" x14ac:dyDescent="0.15">
      <c r="A104" s="187"/>
      <c r="B104" s="189" t="s">
        <v>35</v>
      </c>
      <c r="C104" s="191"/>
      <c r="D104" s="3">
        <v>1</v>
      </c>
      <c r="E104" s="2">
        <v>2</v>
      </c>
      <c r="F104" s="2">
        <v>10</v>
      </c>
      <c r="G104" s="2">
        <v>2</v>
      </c>
      <c r="H104" s="2">
        <v>1</v>
      </c>
      <c r="I104" s="2"/>
      <c r="J104" s="214">
        <f t="shared" si="7"/>
        <v>16</v>
      </c>
      <c r="K104" s="215"/>
      <c r="L104" s="51"/>
    </row>
    <row r="105" spans="1:12" ht="23.1" customHeight="1" x14ac:dyDescent="0.15">
      <c r="A105" s="187"/>
      <c r="B105" s="189"/>
      <c r="C105" s="191"/>
      <c r="D105" s="107">
        <v>225000</v>
      </c>
      <c r="E105" s="107">
        <v>42248</v>
      </c>
      <c r="F105" s="107">
        <v>6715353</v>
      </c>
      <c r="G105" s="107">
        <v>18860</v>
      </c>
      <c r="H105" s="110">
        <v>6791925</v>
      </c>
      <c r="I105" s="108"/>
      <c r="J105" s="216">
        <f t="shared" si="7"/>
        <v>13793386</v>
      </c>
      <c r="K105" s="217"/>
      <c r="L105" s="52"/>
    </row>
    <row r="106" spans="1:12" x14ac:dyDescent="0.15">
      <c r="A106" s="187"/>
      <c r="B106" s="189" t="s">
        <v>36</v>
      </c>
      <c r="C106" s="191"/>
      <c r="D106" s="3"/>
      <c r="E106" s="2"/>
      <c r="F106" s="2">
        <v>2</v>
      </c>
      <c r="G106" s="2"/>
      <c r="H106" s="2">
        <v>1</v>
      </c>
      <c r="I106" s="2"/>
      <c r="J106" s="214">
        <f t="shared" si="7"/>
        <v>3</v>
      </c>
      <c r="K106" s="215"/>
      <c r="L106" s="51"/>
    </row>
    <row r="107" spans="1:12" ht="23.1" customHeight="1" x14ac:dyDescent="0.15">
      <c r="A107" s="187"/>
      <c r="B107" s="189"/>
      <c r="C107" s="191"/>
      <c r="D107" s="4"/>
      <c r="E107" s="5"/>
      <c r="F107" s="110">
        <v>25160</v>
      </c>
      <c r="G107" s="107"/>
      <c r="H107" s="107">
        <v>109392</v>
      </c>
      <c r="I107" s="108"/>
      <c r="J107" s="216">
        <f t="shared" si="7"/>
        <v>134552</v>
      </c>
      <c r="K107" s="217"/>
      <c r="L107" s="52"/>
    </row>
    <row r="108" spans="1:12" x14ac:dyDescent="0.15">
      <c r="A108" s="187"/>
      <c r="B108" s="189" t="s">
        <v>37</v>
      </c>
      <c r="C108" s="191"/>
      <c r="D108" s="3">
        <v>2</v>
      </c>
      <c r="E108" s="2">
        <v>3</v>
      </c>
      <c r="F108" s="2">
        <v>9</v>
      </c>
      <c r="G108" s="2">
        <v>7</v>
      </c>
      <c r="H108" s="2"/>
      <c r="I108" s="2">
        <v>2</v>
      </c>
      <c r="J108" s="214">
        <f t="shared" si="7"/>
        <v>23</v>
      </c>
      <c r="K108" s="215"/>
      <c r="L108" s="51"/>
    </row>
    <row r="109" spans="1:12" ht="23.1" customHeight="1" x14ac:dyDescent="0.15">
      <c r="A109" s="187"/>
      <c r="B109" s="189"/>
      <c r="C109" s="191"/>
      <c r="D109" s="107">
        <v>89408</v>
      </c>
      <c r="E109" s="107">
        <v>32905</v>
      </c>
      <c r="F109" s="107">
        <v>434560</v>
      </c>
      <c r="G109" s="107">
        <v>509692</v>
      </c>
      <c r="H109" s="107"/>
      <c r="I109" s="107">
        <v>10282</v>
      </c>
      <c r="J109" s="216">
        <f t="shared" si="7"/>
        <v>1076847</v>
      </c>
      <c r="K109" s="217"/>
      <c r="L109" s="52"/>
    </row>
    <row r="110" spans="1:12" ht="23.1" customHeight="1" thickBot="1" x14ac:dyDescent="0.2">
      <c r="A110" s="194"/>
      <c r="B110" s="185" t="s">
        <v>59</v>
      </c>
      <c r="C110" s="185"/>
      <c r="D110" s="136">
        <f>D103+D105+D107+D109</f>
        <v>314408</v>
      </c>
      <c r="E110" s="136">
        <f>E103+E105+E107+E109</f>
        <v>75153</v>
      </c>
      <c r="F110" s="136">
        <f>F103+F105+F107+F109</f>
        <v>9266915</v>
      </c>
      <c r="G110" s="136">
        <f>G103+G105+G107+G109</f>
        <v>739969</v>
      </c>
      <c r="H110" s="136">
        <f>H103+H105+H107+H109</f>
        <v>6903377</v>
      </c>
      <c r="I110" s="136">
        <f t="shared" ref="I110" si="9">I103+I105+I107+I109</f>
        <v>22342</v>
      </c>
      <c r="J110" s="239">
        <f t="shared" si="7"/>
        <v>17322164</v>
      </c>
      <c r="K110" s="229"/>
      <c r="L110" s="52"/>
    </row>
    <row r="111" spans="1:12" ht="15" thickTop="1" x14ac:dyDescent="0.15">
      <c r="A111" s="186" t="s">
        <v>25</v>
      </c>
      <c r="B111" s="145" t="s">
        <v>38</v>
      </c>
      <c r="C111" s="190" t="s">
        <v>27</v>
      </c>
      <c r="D111" s="22"/>
      <c r="E111" s="16"/>
      <c r="F111" s="16">
        <v>3</v>
      </c>
      <c r="G111" s="16"/>
      <c r="H111" s="16">
        <v>1</v>
      </c>
      <c r="I111" s="16"/>
      <c r="J111" s="245">
        <f t="shared" si="7"/>
        <v>4</v>
      </c>
      <c r="K111" s="246"/>
      <c r="L111" s="51"/>
    </row>
    <row r="112" spans="1:12" x14ac:dyDescent="0.15">
      <c r="A112" s="187"/>
      <c r="B112" s="189"/>
      <c r="C112" s="191"/>
      <c r="D112" s="33" t="s">
        <v>39</v>
      </c>
      <c r="E112" s="33" t="s">
        <v>39</v>
      </c>
      <c r="F112" s="33" t="s">
        <v>39</v>
      </c>
      <c r="G112" s="33" t="s">
        <v>39</v>
      </c>
      <c r="H112" s="33" t="s">
        <v>39</v>
      </c>
      <c r="I112" s="33" t="s">
        <v>39</v>
      </c>
      <c r="J112" s="243" t="s">
        <v>39</v>
      </c>
      <c r="K112" s="244"/>
      <c r="L112" s="52"/>
    </row>
    <row r="113" spans="1:18" x14ac:dyDescent="0.15">
      <c r="A113" s="187"/>
      <c r="B113" s="189" t="s">
        <v>40</v>
      </c>
      <c r="C113" s="191"/>
      <c r="D113" s="3"/>
      <c r="E113" s="2">
        <v>2</v>
      </c>
      <c r="F113" s="2">
        <v>17</v>
      </c>
      <c r="G113" s="2">
        <v>46</v>
      </c>
      <c r="H113" s="2">
        <v>1</v>
      </c>
      <c r="I113" s="2"/>
      <c r="J113" s="214">
        <f t="shared" ref="J113:J118" si="10">SUM(D113:I113)</f>
        <v>66</v>
      </c>
      <c r="K113" s="215"/>
      <c r="L113" s="51"/>
    </row>
    <row r="114" spans="1:18" ht="23.1" customHeight="1" x14ac:dyDescent="0.15">
      <c r="A114" s="187"/>
      <c r="B114" s="189"/>
      <c r="C114" s="191"/>
      <c r="D114" s="4"/>
      <c r="E114" s="108">
        <v>6240</v>
      </c>
      <c r="F114" s="107">
        <v>24808251</v>
      </c>
      <c r="G114" s="107">
        <v>559825</v>
      </c>
      <c r="H114" s="108">
        <v>940</v>
      </c>
      <c r="I114" s="108"/>
      <c r="J114" s="216">
        <f t="shared" si="10"/>
        <v>25375256</v>
      </c>
      <c r="K114" s="217"/>
      <c r="L114" s="52"/>
    </row>
    <row r="115" spans="1:18" x14ac:dyDescent="0.15">
      <c r="A115" s="187"/>
      <c r="B115" s="189" t="s">
        <v>25</v>
      </c>
      <c r="C115" s="191"/>
      <c r="D115" s="3">
        <v>2</v>
      </c>
      <c r="E115" s="2">
        <v>4</v>
      </c>
      <c r="F115" s="2">
        <v>65</v>
      </c>
      <c r="G115" s="2">
        <v>107</v>
      </c>
      <c r="H115" s="2">
        <v>15</v>
      </c>
      <c r="I115" s="2"/>
      <c r="J115" s="214">
        <f t="shared" si="10"/>
        <v>193</v>
      </c>
      <c r="K115" s="215"/>
      <c r="L115" s="51"/>
    </row>
    <row r="116" spans="1:18" ht="23.1" customHeight="1" x14ac:dyDescent="0.15">
      <c r="A116" s="187"/>
      <c r="B116" s="189"/>
      <c r="C116" s="191"/>
      <c r="D116" s="107">
        <v>5331</v>
      </c>
      <c r="E116" s="107">
        <v>101147</v>
      </c>
      <c r="F116" s="110">
        <v>851326</v>
      </c>
      <c r="G116" s="107">
        <v>328833</v>
      </c>
      <c r="H116" s="107">
        <v>10783361</v>
      </c>
      <c r="I116" s="108"/>
      <c r="J116" s="216">
        <f t="shared" si="10"/>
        <v>12069998</v>
      </c>
      <c r="K116" s="217"/>
      <c r="L116" s="52"/>
    </row>
    <row r="117" spans="1:18" ht="23.1" customHeight="1" thickBot="1" x14ac:dyDescent="0.2">
      <c r="A117" s="188"/>
      <c r="B117" s="192" t="s">
        <v>60</v>
      </c>
      <c r="C117" s="192"/>
      <c r="D117" s="137">
        <f>D114+D116</f>
        <v>5331</v>
      </c>
      <c r="E117" s="137">
        <f t="shared" ref="E117:H117" si="11">E114+E116</f>
        <v>107387</v>
      </c>
      <c r="F117" s="137">
        <f t="shared" si="11"/>
        <v>25659577</v>
      </c>
      <c r="G117" s="137">
        <f t="shared" si="11"/>
        <v>888658</v>
      </c>
      <c r="H117" s="137">
        <f t="shared" si="11"/>
        <v>10784301</v>
      </c>
      <c r="I117" s="137"/>
      <c r="J117" s="228">
        <f t="shared" si="10"/>
        <v>37445254</v>
      </c>
      <c r="K117" s="229"/>
      <c r="L117" s="53"/>
    </row>
    <row r="118" spans="1:18" ht="24.75" customHeight="1" thickTop="1" thickBot="1" x14ac:dyDescent="0.2">
      <c r="A118" s="183" t="s">
        <v>43</v>
      </c>
      <c r="B118" s="184"/>
      <c r="C118" s="184"/>
      <c r="D118" s="111">
        <f>D101+D110+D117</f>
        <v>2480311</v>
      </c>
      <c r="E118" s="111">
        <f t="shared" ref="E118:I118" si="12">E101+E110+E117</f>
        <v>184850</v>
      </c>
      <c r="F118" s="111">
        <f t="shared" si="12"/>
        <v>37794071</v>
      </c>
      <c r="G118" s="111">
        <f t="shared" si="12"/>
        <v>15733537</v>
      </c>
      <c r="H118" s="111">
        <f t="shared" si="12"/>
        <v>18175550</v>
      </c>
      <c r="I118" s="111">
        <f t="shared" si="12"/>
        <v>38412</v>
      </c>
      <c r="J118" s="230">
        <f t="shared" si="10"/>
        <v>74406731</v>
      </c>
      <c r="K118" s="231"/>
      <c r="L118" s="54"/>
    </row>
    <row r="119" spans="1:18" x14ac:dyDescent="0.15">
      <c r="A119" s="9" t="s">
        <v>76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1"/>
      <c r="P119" s="11"/>
      <c r="Q119" s="11"/>
      <c r="R119" s="11"/>
    </row>
    <row r="120" spans="1:18" x14ac:dyDescent="0.15">
      <c r="A120" s="9"/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1"/>
      <c r="P120" s="11"/>
      <c r="Q120" s="11"/>
      <c r="R120" s="11"/>
    </row>
  </sheetData>
  <mergeCells count="150">
    <mergeCell ref="J106:K106"/>
    <mergeCell ref="J107:K107"/>
    <mergeCell ref="O5:O7"/>
    <mergeCell ref="O8:O9"/>
    <mergeCell ref="J112:K112"/>
    <mergeCell ref="J113:K113"/>
    <mergeCell ref="J114:K114"/>
    <mergeCell ref="J115:K115"/>
    <mergeCell ref="J116:K116"/>
    <mergeCell ref="J108:K108"/>
    <mergeCell ref="J109:K109"/>
    <mergeCell ref="J111:K111"/>
    <mergeCell ref="J86:K86"/>
    <mergeCell ref="J87:K87"/>
    <mergeCell ref="J88:K88"/>
    <mergeCell ref="J89:K89"/>
    <mergeCell ref="J90:K90"/>
    <mergeCell ref="J91:K91"/>
    <mergeCell ref="J92:K92"/>
    <mergeCell ref="J101:K101"/>
    <mergeCell ref="J102:K102"/>
    <mergeCell ref="J93:K93"/>
    <mergeCell ref="J94:K94"/>
    <mergeCell ref="J95:K95"/>
    <mergeCell ref="B101:C101"/>
    <mergeCell ref="J97:K97"/>
    <mergeCell ref="J117:K117"/>
    <mergeCell ref="J118:K118"/>
    <mergeCell ref="A81:B86"/>
    <mergeCell ref="C81:C83"/>
    <mergeCell ref="D81:D83"/>
    <mergeCell ref="E81:E83"/>
    <mergeCell ref="F81:F83"/>
    <mergeCell ref="G81:G83"/>
    <mergeCell ref="H81:H83"/>
    <mergeCell ref="I81:I83"/>
    <mergeCell ref="C84:C86"/>
    <mergeCell ref="D84:D85"/>
    <mergeCell ref="E84:E85"/>
    <mergeCell ref="F84:F85"/>
    <mergeCell ref="G84:G85"/>
    <mergeCell ref="H84:H85"/>
    <mergeCell ref="I84:I85"/>
    <mergeCell ref="J84:K85"/>
    <mergeCell ref="J110:K110"/>
    <mergeCell ref="J103:K103"/>
    <mergeCell ref="J104:K104"/>
    <mergeCell ref="J105:K105"/>
    <mergeCell ref="K51:K53"/>
    <mergeCell ref="D51:D53"/>
    <mergeCell ref="C51:C53"/>
    <mergeCell ref="E51:E53"/>
    <mergeCell ref="F51:F53"/>
    <mergeCell ref="G51:G53"/>
    <mergeCell ref="H51:H53"/>
    <mergeCell ref="I51:I53"/>
    <mergeCell ref="B99:B100"/>
    <mergeCell ref="J51:J53"/>
    <mergeCell ref="J99:K99"/>
    <mergeCell ref="J100:K100"/>
    <mergeCell ref="C56:C62"/>
    <mergeCell ref="C64:C67"/>
    <mergeCell ref="C69:C71"/>
    <mergeCell ref="J81:K83"/>
    <mergeCell ref="C54:C55"/>
    <mergeCell ref="J96:K96"/>
    <mergeCell ref="J98:K98"/>
    <mergeCell ref="B23:B24"/>
    <mergeCell ref="B39:B40"/>
    <mergeCell ref="B41:C41"/>
    <mergeCell ref="A73:C73"/>
    <mergeCell ref="A74:C74"/>
    <mergeCell ref="A26:A34"/>
    <mergeCell ref="B26:B27"/>
    <mergeCell ref="C26:C33"/>
    <mergeCell ref="B28:B29"/>
    <mergeCell ref="B30:B31"/>
    <mergeCell ref="A69:A72"/>
    <mergeCell ref="A56:A63"/>
    <mergeCell ref="A64:A68"/>
    <mergeCell ref="A51:B55"/>
    <mergeCell ref="B19:B20"/>
    <mergeCell ref="B21:B22"/>
    <mergeCell ref="A118:C118"/>
    <mergeCell ref="B110:C110"/>
    <mergeCell ref="A111:A117"/>
    <mergeCell ref="B111:B112"/>
    <mergeCell ref="C111:C116"/>
    <mergeCell ref="B113:B114"/>
    <mergeCell ref="B115:B116"/>
    <mergeCell ref="B117:C117"/>
    <mergeCell ref="A102:A110"/>
    <mergeCell ref="B102:B103"/>
    <mergeCell ref="C102:C109"/>
    <mergeCell ref="B104:B105"/>
    <mergeCell ref="B106:B107"/>
    <mergeCell ref="B108:B109"/>
    <mergeCell ref="A87:A101"/>
    <mergeCell ref="B87:B88"/>
    <mergeCell ref="C87:C100"/>
    <mergeCell ref="B89:B90"/>
    <mergeCell ref="B91:B92"/>
    <mergeCell ref="B93:B94"/>
    <mergeCell ref="B95:B96"/>
    <mergeCell ref="B97:B98"/>
    <mergeCell ref="N4:O4"/>
    <mergeCell ref="S5:S8"/>
    <mergeCell ref="P8:R8"/>
    <mergeCell ref="A42:C42"/>
    <mergeCell ref="A43:C43"/>
    <mergeCell ref="A44:N44"/>
    <mergeCell ref="A45:N45"/>
    <mergeCell ref="A11:A25"/>
    <mergeCell ref="B11:B12"/>
    <mergeCell ref="C11:C24"/>
    <mergeCell ref="B13:B14"/>
    <mergeCell ref="B15:B16"/>
    <mergeCell ref="B25:C25"/>
    <mergeCell ref="B32:B33"/>
    <mergeCell ref="B34:C34"/>
    <mergeCell ref="A35:A41"/>
    <mergeCell ref="B35:B36"/>
    <mergeCell ref="C35:C40"/>
    <mergeCell ref="B37:B38"/>
    <mergeCell ref="B17:B18"/>
    <mergeCell ref="A5:B10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L8:L9"/>
    <mergeCell ref="M8:M9"/>
    <mergeCell ref="N8:N9"/>
    <mergeCell ref="C8:C10"/>
    <mergeCell ref="D8:D9"/>
    <mergeCell ref="E8:E9"/>
    <mergeCell ref="F8:F9"/>
    <mergeCell ref="G8:G9"/>
    <mergeCell ref="H8:H9"/>
    <mergeCell ref="I8:I9"/>
    <mergeCell ref="J8:J9"/>
    <mergeCell ref="K8:K9"/>
  </mergeCells>
  <phoneticPr fontId="1"/>
  <pageMargins left="0.70866141732283472" right="0.31496062992125984" top="0.55118110236220474" bottom="0.19685039370078741" header="0.31496062992125984" footer="0.19685039370078741"/>
  <pageSetup paperSize="9" scale="65" orientation="landscape" r:id="rId1"/>
  <rowBreaks count="2" manualBreakCount="2">
    <brk id="48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集計（涵養）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2022-01-28T05:31:52Z</cp:lastPrinted>
  <dcterms:created xsi:type="dcterms:W3CDTF">2015-04-22T00:37:06Z</dcterms:created>
  <dcterms:modified xsi:type="dcterms:W3CDTF">2022-01-28T05:32:00Z</dcterms:modified>
</cp:coreProperties>
</file>