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1.1.14\10703_水道課\データ\0620_各種調査・照会・通知等_水道\040_財政課関係調査\0040_経営比較分析調査\R02調査(R1決算経営比較分析表)\02_提出\"/>
    </mc:Choice>
  </mc:AlternateContent>
  <xr:revisionPtr revIDLastSave="0" documentId="13_ncr:1_{DC4D8763-6E79-4ABC-B831-A49DBA0299A4}" xr6:coauthVersionLast="45" xr6:coauthVersionMax="45" xr10:uidLastSave="{00000000-0000-0000-0000-000000000000}"/>
  <workbookProtection workbookAlgorithmName="SHA-512" workbookHashValue="sYIsRS7E/1Hok4L2rIVftyNs8pUuMUob9+jl2fmY9SzOn0XAUvYtK54ps10GpfoGtXdtLPXHQWAHjno8D7OLHA==" workbookSaltValue="l4DbgoUHUMv5Fz9IoB61s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F85" i="4"/>
  <c r="BB10" i="4"/>
  <c r="AL10" i="4"/>
  <c r="W10" i="4"/>
  <c r="P10" i="4"/>
  <c r="BB8" i="4"/>
  <c r="AT8" i="4"/>
  <c r="AD8" i="4"/>
  <c r="W8" i="4"/>
  <c r="P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<sst xmlns="http://schemas.openxmlformats.org/spreadsheetml/2006/main" count="228" uniqueCount="113">
  <si>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</si>
  <si>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</si>
  <si>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</si>
  <si>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</si>
  <si>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</si>
  <si>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</si>
  <si>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</si>
  <si>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</si>
  <si>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</si>
  <si>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</si>
  <si>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</si>
  <si>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</si>
  <si>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</si>
  <si>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</si>
  <si>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</si>
  <si>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</si>
  <si>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</si>
  <si>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</si>
  <si>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</si>
  <si>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</si>
  <si>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</si>
  <si>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</si>
  <si>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</si>
  <si>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</si>
  <si>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</si>
  <si>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</si>
  <si>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</si>
  <si>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</si>
  <si>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</si>
  <si>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</si>
  <si>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</si>
  <si>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</si>
  <si>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</si>
  <si>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</si>
  <si>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</si>
  <si>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</si>
  <si>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</si>
  <si>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</si>
  <si>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</si>
  <si>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</si>
  <si>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</si>
  <si>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</si>
  <si>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</si>
  <si>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</si>
  <si>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</si>
  <si>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</si>
  <si>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</si>
  <si>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</si>
  <si>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</si>
  <si>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</si>
  <si>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</si>
  <si>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</si>
  <si>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</si>
  <si>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</si>
  <si>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</si>
  <si>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</si>
  <si>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</si>
  <si>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</si>
  <si>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</si>
  <si>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</si>
  <si>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</si>
  <si>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</si>
  <si>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</si>
  <si>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</si>
  <si>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</si>
  <si>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</si>
  <si>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</si>
  <si>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</si>
  <si>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</si>
  <si>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</si>
  <si>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</si>
  <si>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</si>
  <si>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</si>
  <si>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</si>
  <si>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</si>
  <si>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</si>
  <si>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</si>
  <si>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</si>
  <si>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</si>
  <si>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</si>
  <si>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</si>
  <si>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</si>
  <si>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</si>
  <si>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</si>
  <si>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</si>
  <si>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</si>
  <si>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</si>
  <si>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</si>
  <si>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</si>
  <si>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</si>
  <si>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</si>
  <si>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</si>
  <si>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</si>
  <si>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合志市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</si>
  <si>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</si>
  <si>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</si>
  <si>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</si>
  <si>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</si>
  <si>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</si>
  <si>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</si>
  <si>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</si>
  <si>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</si>
  <si>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</si>
  <si>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</si>
  <si>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</si>
  <si>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</si>
  <si>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</si>
  <si>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</si>
  <si>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</si>
  <si>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</si>
  <si>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①有形固定資産減価償却率：順次更新を行っており、近年では類似団体平均値を下回っています。
②管路経年化率：法定耐用年数を経過した管路はありません。
③管路更新率：配水施設の築造に伴い、平成28年度から令和元年度にかけて管路等への投資をやや抑制せざるを得ない状況にあったため減少傾向となっています。</t>
  </si>
  <si>
    <t>　近年は概ね安定した経営状態にあると考えられます。全体的には現在の数値を維持していくとともに、さらなる高い水準を目指していかなければならないと思われます。有収率については、類似団体よりも低い水準にあるため、まずは同様の水準を目指します。
　令和元年度に策定した経営戦略をもとに、経営基盤の強化、老朽化に伴う施設の更新等の実施に向けて取り組んでいきます。</t>
  </si>
  <si>
    <t>①経常収支比率：100％以上を維持し、類似団体と比較しても高い水準にあり、良好な経営状態と考えられます。
②累積欠損金比率：累積欠損金は発生しておりません。
③流動比率：類似団体平均値を上回り、短期的な支払能力は備わっていると考えられます。
④企業債残高対給水収益比率：配水施設の築造に伴い平成28年度から平成30年度にかけて企業債の借入を行ったことにより近年増加傾向でしたが、令和元年度以降企業債の借入を行っていないため、減少傾向にあると考えられます。
⑤料金回収率：100％を上回っているものの、減価償却費等の経常費用の増加に伴い、昨年度より数値が減少しています。
⑥給水原価：類似団体と比較しても低い水準ですが、減価償却費等の経常費用の増加に伴い、昨年度より数値が増加しています。
⑦施設利用率：類似団体平均値を上回っており、有効に施設利用ができていると考えられます。
⑧有収率：年間総有収水量の減少に伴い、昨年度より数値が減少しています。類似団体より低い水準のため、継続して漏水修繕等に取り組み改善していく必要があります。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</si>
</sst>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quot;△&quot;#,##0"/>
    <numFmt numFmtId="165" formatCode="#,##0.00;&quot;△&quot;#,##0.00"/>
    <numFmt numFmtId="166" formatCode="#,##0.00;&quot;△&quot;#,##0.00;&quot;-&quot;"/>
    <numFmt numFmtId="167" formatCode="#,##0.00;&quot;△ &quot;#,##0.00"/>
    <numFmt numFmtId="168" formatCode="&quot;H&quot;yy"/>
    <numFmt numFmtId="169"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65" fontId="0" fillId="4" borderId="5" xfId="1" applyNumberFormat="1" applyFont="1" applyFill="1" applyBorder="1" applyAlignment="1">
      <alignment vertical="center" shrinkToFit="1"/>
    </xf>
    <xf numFmtId="166"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65" fontId="0" fillId="0" borderId="5" xfId="1" applyNumberFormat="1" applyFont="1" applyBorder="1" applyAlignment="1">
      <alignment vertical="center" shrinkToFit="1"/>
    </xf>
    <xf numFmtId="40" fontId="0" fillId="0" borderId="0" xfId="0" applyNumberFormat="1">
      <alignment vertical="center"/>
    </xf>
    <xf numFmtId="167" fontId="0" fillId="0" borderId="0" xfId="1" applyNumberFormat="1" applyFont="1" applyBorder="1" applyAlignment="1">
      <alignment vertical="center" shrinkToFit="1"/>
    </xf>
    <xf numFmtId="0" fontId="0" fillId="5" borderId="5" xfId="0" applyFill="1" applyBorder="1">
      <alignment vertical="center"/>
    </xf>
    <xf numFmtId="168" fontId="0" fillId="0" borderId="5" xfId="0" applyNumberFormat="1" applyBorder="1">
      <alignment vertical="center"/>
    </xf>
    <xf numFmtId="16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65" fontId="5" fillId="0" borderId="2" xfId="0" applyNumberFormat="1" applyFont="1" applyBorder="1" applyAlignment="1" applyProtection="1">
      <alignment horizontal="center" vertical="center" shrinkToFit="1"/>
      <protection hidden="1"/>
    </xf>
    <xf numFmtId="165" fontId="5" fillId="0" borderId="3" xfId="0" applyNumberFormat="1" applyFont="1" applyBorder="1" applyAlignment="1" applyProtection="1">
      <alignment horizontal="center" vertical="center" shrinkToFit="1"/>
      <protection hidden="1"/>
    </xf>
    <xf numFmtId="165" fontId="5" fillId="0" borderId="4" xfId="0" applyNumberFormat="1" applyFont="1" applyBorder="1" applyAlignment="1" applyProtection="1">
      <alignment horizontal="center" vertical="center" shrinkToFit="1"/>
      <protection hidden="1"/>
    </xf>
    <xf numFmtId="165" fontId="5" fillId="0" borderId="5" xfId="0" applyNumberFormat="1" applyFont="1" applyBorder="1" applyAlignment="1" applyProtection="1">
      <alignment horizontal="center" vertical="center" shrinkToFit="1"/>
      <protection hidden="1"/>
    </xf>
    <xf numFmtId="164"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1.8</c:v>
                </c:pt>
                <c:pt idx="1">
                  <c:v>0.75</c:v>
                </c:pt>
                <c:pt idx="2">
                  <c:v>1.1000000000000001</c:v>
                </c:pt>
                <c:pt idx="3">
                  <c:v>0.8</c:v>
                </c:pt>
                <c:pt idx="4">
                  <c:v>0.83</c:v>
                </c:pt>
              </c:numCache>
            </c:numRef>
          </c:val>
          <c:extLst>
            <c:ext xmlns:c16="http://schemas.microsoft.com/office/drawing/2014/chart" uri="{C3380CC4-5D6E-409C-BE32-E72D297353CC}">
              <c16:uniqueId val="{00000000-D0B1-4118-ACCB-C1C45874184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D0B1-4118-ACCB-C1C45874184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63.71</c:v>
                </c:pt>
                <c:pt idx="1">
                  <c:v>64.540000000000006</c:v>
                </c:pt>
                <c:pt idx="2">
                  <c:v>65.25</c:v>
                </c:pt>
                <c:pt idx="3">
                  <c:v>74.64</c:v>
                </c:pt>
                <c:pt idx="4">
                  <c:v>75.650000000000006</c:v>
                </c:pt>
              </c:numCache>
            </c:numRef>
          </c:val>
          <c:extLst>
            <c:ext xmlns:c16="http://schemas.microsoft.com/office/drawing/2014/chart" uri="{C3380CC4-5D6E-409C-BE32-E72D297353CC}">
              <c16:uniqueId val="{00000000-22C9-42ED-B50A-77362AB10A1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22C9-42ED-B50A-77362AB10A1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83.93</c:v>
                </c:pt>
                <c:pt idx="1">
                  <c:v>84.55</c:v>
                </c:pt>
                <c:pt idx="2">
                  <c:v>84.83</c:v>
                </c:pt>
                <c:pt idx="3">
                  <c:v>84.9</c:v>
                </c:pt>
                <c:pt idx="4">
                  <c:v>83.43</c:v>
                </c:pt>
              </c:numCache>
            </c:numRef>
          </c:val>
          <c:extLst>
            <c:ext xmlns:c16="http://schemas.microsoft.com/office/drawing/2014/chart" uri="{C3380CC4-5D6E-409C-BE32-E72D297353CC}">
              <c16:uniqueId val="{00000000-B739-4246-9287-E1E5047287C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B739-4246-9287-E1E5047287C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129.28</c:v>
                </c:pt>
                <c:pt idx="1">
                  <c:v>136.37</c:v>
                </c:pt>
                <c:pt idx="2">
                  <c:v>136.30000000000001</c:v>
                </c:pt>
                <c:pt idx="3">
                  <c:v>135.97999999999999</c:v>
                </c:pt>
                <c:pt idx="4">
                  <c:v>121.81</c:v>
                </c:pt>
              </c:numCache>
            </c:numRef>
          </c:val>
          <c:extLst>
            <c:ext xmlns:c16="http://schemas.microsoft.com/office/drawing/2014/chart" uri="{C3380CC4-5D6E-409C-BE32-E72D297353CC}">
              <c16:uniqueId val="{00000000-E9AD-45C8-9CB2-7C6514BD68B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E9AD-45C8-9CB2-7C6514BD68B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47.5</c:v>
                </c:pt>
                <c:pt idx="1">
                  <c:v>47.62</c:v>
                </c:pt>
                <c:pt idx="2">
                  <c:v>45.33</c:v>
                </c:pt>
                <c:pt idx="3">
                  <c:v>42.99</c:v>
                </c:pt>
                <c:pt idx="4">
                  <c:v>44.33</c:v>
                </c:pt>
              </c:numCache>
            </c:numRef>
          </c:val>
          <c:extLst>
            <c:ext xmlns:c16="http://schemas.microsoft.com/office/drawing/2014/chart" uri="{C3380CC4-5D6E-409C-BE32-E72D297353CC}">
              <c16:uniqueId val="{00000000-BFD2-487D-B7A6-7D9C2D9979B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BFD2-487D-B7A6-7D9C2D9979B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84-4815-A755-DBEA9A0A240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CD84-4815-A755-DBEA9A0A240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BE-4E08-A58F-8F3C7744730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F0BE-4E08-A58F-8F3C7744730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814.36</c:v>
                </c:pt>
                <c:pt idx="1">
                  <c:v>944.19</c:v>
                </c:pt>
                <c:pt idx="2">
                  <c:v>940.85</c:v>
                </c:pt>
                <c:pt idx="3">
                  <c:v>279.14999999999998</c:v>
                </c:pt>
                <c:pt idx="4">
                  <c:v>654.47</c:v>
                </c:pt>
              </c:numCache>
            </c:numRef>
          </c:val>
          <c:extLst>
            <c:ext xmlns:c16="http://schemas.microsoft.com/office/drawing/2014/chart" uri="{C3380CC4-5D6E-409C-BE32-E72D297353CC}">
              <c16:uniqueId val="{00000000-7DDB-431E-9A86-B96A9BB244C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7DDB-431E-9A86-B96A9BB244C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303.07</c:v>
                </c:pt>
                <c:pt idx="1">
                  <c:v>347.98</c:v>
                </c:pt>
                <c:pt idx="2">
                  <c:v>423.38</c:v>
                </c:pt>
                <c:pt idx="3">
                  <c:v>447.22</c:v>
                </c:pt>
                <c:pt idx="4">
                  <c:v>430.01</c:v>
                </c:pt>
              </c:numCache>
            </c:numRef>
          </c:val>
          <c:extLst>
            <c:ext xmlns:c16="http://schemas.microsoft.com/office/drawing/2014/chart" uri="{C3380CC4-5D6E-409C-BE32-E72D297353CC}">
              <c16:uniqueId val="{00000000-4FA9-4555-AF94-0D7AE32110B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4FA9-4555-AF94-0D7AE32110B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123.51</c:v>
                </c:pt>
                <c:pt idx="1">
                  <c:v>129.24</c:v>
                </c:pt>
                <c:pt idx="2">
                  <c:v>130.52000000000001</c:v>
                </c:pt>
                <c:pt idx="3">
                  <c:v>130.63</c:v>
                </c:pt>
                <c:pt idx="4">
                  <c:v>115.81</c:v>
                </c:pt>
              </c:numCache>
            </c:numRef>
          </c:val>
          <c:extLst>
            <c:ext xmlns:c16="http://schemas.microsoft.com/office/drawing/2014/chart" uri="{C3380CC4-5D6E-409C-BE32-E72D297353CC}">
              <c16:uniqueId val="{00000000-9CCF-4C8D-806C-B37B9436259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9CCF-4C8D-806C-B37B9436259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101.27</c:v>
                </c:pt>
                <c:pt idx="1">
                  <c:v>96.05</c:v>
                </c:pt>
                <c:pt idx="2">
                  <c:v>95.85</c:v>
                </c:pt>
                <c:pt idx="3">
                  <c:v>95.87</c:v>
                </c:pt>
                <c:pt idx="4">
                  <c:v>108.21</c:v>
                </c:pt>
              </c:numCache>
            </c:numRef>
          </c:val>
          <c:extLst>
            <c:ext xmlns:c16="http://schemas.microsoft.com/office/drawing/2014/chart" uri="{C3380CC4-5D6E-409C-BE32-E72D297353CC}">
              <c16:uniqueId val="{00000000-4E47-40D3-A4EA-92828F3755B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4E47-40D3-A4EA-92828F3755B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16" zoomScaleNormal="100" workbookViewId="0">
      <selection activeCell="CA16" sqref="CA16"/>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熊本県　合志市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自治体職員</v>
      </c>
      <c r="AE8" s="83"/>
      <c r="AF8" s="83"/>
      <c r="AG8" s="83"/>
      <c r="AH8" s="83"/>
      <c r="AI8" s="83"/>
      <c r="AJ8" s="83"/>
      <c r="AK8" s="4"/>
      <c r="AL8" s="71">
        <f>データ!$R$6</f>
        <v>62640</v>
      </c>
      <c r="AM8" s="71"/>
      <c r="AN8" s="71"/>
      <c r="AO8" s="71"/>
      <c r="AP8" s="71"/>
      <c r="AQ8" s="71"/>
      <c r="AR8" s="71"/>
      <c r="AS8" s="71"/>
      <c r="AT8" s="67">
        <f>データ!$S$6</f>
        <v>53.19</v>
      </c>
      <c r="AU8" s="68"/>
      <c r="AV8" s="68"/>
      <c r="AW8" s="68"/>
      <c r="AX8" s="68"/>
      <c r="AY8" s="68"/>
      <c r="AZ8" s="68"/>
      <c r="BA8" s="68"/>
      <c r="BB8" s="70">
        <f>データ!$T$6</f>
        <v>1177.6600000000001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67.62</v>
      </c>
      <c r="J10" s="68"/>
      <c r="K10" s="68"/>
      <c r="L10" s="68"/>
      <c r="M10" s="68"/>
      <c r="N10" s="68"/>
      <c r="O10" s="69"/>
      <c r="P10" s="70">
        <f>データ!$P$6</f>
        <v>98.93</v>
      </c>
      <c r="Q10" s="70"/>
      <c r="R10" s="70"/>
      <c r="S10" s="70"/>
      <c r="T10" s="70"/>
      <c r="U10" s="70"/>
      <c r="V10" s="70"/>
      <c r="W10" s="71">
        <f>データ!$Q$6</f>
        <v>2460</v>
      </c>
      <c r="X10" s="71"/>
      <c r="Y10" s="71"/>
      <c r="Z10" s="71"/>
      <c r="AA10" s="71"/>
      <c r="AB10" s="71"/>
      <c r="AC10" s="71"/>
      <c r="AD10" s="2"/>
      <c r="AE10" s="2"/>
      <c r="AF10" s="2"/>
      <c r="AG10" s="2"/>
      <c r="AH10" s="4"/>
      <c r="AI10" s="4"/>
      <c r="AJ10" s="4"/>
      <c r="AK10" s="4"/>
      <c r="AL10" s="71">
        <f>データ!$U$6</f>
        <v>62039</v>
      </c>
      <c r="AM10" s="71"/>
      <c r="AN10" s="71"/>
      <c r="AO10" s="71"/>
      <c r="AP10" s="71"/>
      <c r="AQ10" s="71"/>
      <c r="AR10" s="71"/>
      <c r="AS10" s="71"/>
      <c r="AT10" s="67">
        <f>データ!$V$6</f>
        <v>38.729999999999997</v>
      </c>
      <c r="AU10" s="68"/>
      <c r="AV10" s="68"/>
      <c r="AW10" s="68"/>
      <c r="AX10" s="68"/>
      <c r="AY10" s="68"/>
      <c r="AZ10" s="68"/>
      <c r="BA10" s="68"/>
      <c r="BB10" s="70">
        <f>データ!$W$6</f>
        <v>1601.83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5mKbO8ohGTNMn+enw5lvcUVkZ8ac+H6iVBYBTNiQlYmYGFLo/I0AsybPaHJo1Lkcu3vGNQN7WhVWs2ES5MBIuw==" saltValue="tW8xLKubdGkedixGQJoaf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432164</v>
      </c>
      <c r="D6" s="34">
        <f t="shared" si="3"/>
        <v>46</v>
      </c>
      <c r="E6" s="34">
        <f t="shared" si="3"/>
        <v>1</v>
      </c>
      <c r="F6" s="34">
        <f t="shared" si="3"/>
        <v>0</v>
      </c>
      <c r="G6" s="34">
        <f t="shared" si="3"/>
        <v>1</v>
      </c>
      <c r="H6" s="34" t="str">
        <f t="shared" si="3"/>
        <v>熊本県　合志市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67.62</v>
      </c>
      <c r="P6" s="35">
        <f t="shared" si="3"/>
        <v>98.93</v>
      </c>
      <c r="Q6" s="35">
        <f t="shared" si="3"/>
        <v>2460</v>
      </c>
      <c r="R6" s="35">
        <f t="shared" si="3"/>
        <v>62640</v>
      </c>
      <c r="S6" s="35">
        <f t="shared" si="3"/>
        <v>53.19</v>
      </c>
      <c r="T6" s="35">
        <f t="shared" si="3"/>
        <v>1177.6600000000001</v>
      </c>
      <c r="U6" s="35">
        <f t="shared" si="3"/>
        <v>62039</v>
      </c>
      <c r="V6" s="35">
        <f t="shared" si="3"/>
        <v>38.729999999999997</v>
      </c>
      <c r="W6" s="35">
        <f t="shared" si="3"/>
        <v>1601.83</v>
      </c>
      <c r="X6" s="36">
        <f>IF(X7="",NA(),X7)</f>
        <v>129.28</v>
      </c>
      <c r="Y6" s="36">
        <f t="shared" ref="Y6:AG6" si="4">IF(Y7="",NA(),Y7)</f>
        <v>136.37</v>
      </c>
      <c r="Z6" s="36">
        <f t="shared" si="4"/>
        <v>136.30000000000001</v>
      </c>
      <c r="AA6" s="36">
        <f t="shared" si="4"/>
        <v>135.97999999999999</v>
      </c>
      <c r="AB6" s="36">
        <f t="shared" si="4"/>
        <v>121.81</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814.36</v>
      </c>
      <c r="AU6" s="36">
        <f t="shared" ref="AU6:BC6" si="6">IF(AU7="",NA(),AU7)</f>
        <v>944.19</v>
      </c>
      <c r="AV6" s="36">
        <f t="shared" si="6"/>
        <v>940.85</v>
      </c>
      <c r="AW6" s="36">
        <f t="shared" si="6"/>
        <v>279.14999999999998</v>
      </c>
      <c r="AX6" s="36">
        <f t="shared" si="6"/>
        <v>654.47</v>
      </c>
      <c r="AY6" s="36">
        <f t="shared" si="6"/>
        <v>346.59</v>
      </c>
      <c r="AZ6" s="36">
        <f t="shared" si="6"/>
        <v>357.82</v>
      </c>
      <c r="BA6" s="36">
        <f t="shared" si="6"/>
        <v>355.5</v>
      </c>
      <c r="BB6" s="36">
        <f t="shared" si="6"/>
        <v>349.83</v>
      </c>
      <c r="BC6" s="36">
        <f t="shared" si="6"/>
        <v>360.86</v>
      </c>
      <c r="BD6" s="35" t="str">
        <f>IF(BD7="","",IF(BD7="-","【-】","【"&amp;SUBSTITUTE(TEXT(BD7,"#,##0.00"),"-","△")&amp;"】"))</f>
        <v>【264.97】</v>
      </c>
      <c r="BE6" s="36">
        <f>IF(BE7="",NA(),BE7)</f>
        <v>303.07</v>
      </c>
      <c r="BF6" s="36">
        <f t="shared" ref="BF6:BN6" si="7">IF(BF7="",NA(),BF7)</f>
        <v>347.98</v>
      </c>
      <c r="BG6" s="36">
        <f t="shared" si="7"/>
        <v>423.38</v>
      </c>
      <c r="BH6" s="36">
        <f t="shared" si="7"/>
        <v>447.22</v>
      </c>
      <c r="BI6" s="36">
        <f t="shared" si="7"/>
        <v>430.01</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123.51</v>
      </c>
      <c r="BQ6" s="36">
        <f t="shared" ref="BQ6:BY6" si="8">IF(BQ7="",NA(),BQ7)</f>
        <v>129.24</v>
      </c>
      <c r="BR6" s="36">
        <f t="shared" si="8"/>
        <v>130.52000000000001</v>
      </c>
      <c r="BS6" s="36">
        <f t="shared" si="8"/>
        <v>130.63</v>
      </c>
      <c r="BT6" s="36">
        <f t="shared" si="8"/>
        <v>115.81</v>
      </c>
      <c r="BU6" s="36">
        <f t="shared" si="8"/>
        <v>105.71</v>
      </c>
      <c r="BV6" s="36">
        <f t="shared" si="8"/>
        <v>106.01</v>
      </c>
      <c r="BW6" s="36">
        <f t="shared" si="8"/>
        <v>104.57</v>
      </c>
      <c r="BX6" s="36">
        <f t="shared" si="8"/>
        <v>103.54</v>
      </c>
      <c r="BY6" s="36">
        <f t="shared" si="8"/>
        <v>103.32</v>
      </c>
      <c r="BZ6" s="35" t="str">
        <f>IF(BZ7="","",IF(BZ7="-","【-】","【"&amp;SUBSTITUTE(TEXT(BZ7,"#,##0.00"),"-","△")&amp;"】"))</f>
        <v>【103.24】</v>
      </c>
      <c r="CA6" s="36">
        <f>IF(CA7="",NA(),CA7)</f>
        <v>101.27</v>
      </c>
      <c r="CB6" s="36">
        <f t="shared" ref="CB6:CJ6" si="9">IF(CB7="",NA(),CB7)</f>
        <v>96.05</v>
      </c>
      <c r="CC6" s="36">
        <f t="shared" si="9"/>
        <v>95.85</v>
      </c>
      <c r="CD6" s="36">
        <f t="shared" si="9"/>
        <v>95.87</v>
      </c>
      <c r="CE6" s="36">
        <f t="shared" si="9"/>
        <v>108.21</v>
      </c>
      <c r="CF6" s="36">
        <f t="shared" si="9"/>
        <v>162.15</v>
      </c>
      <c r="CG6" s="36">
        <f t="shared" si="9"/>
        <v>162.24</v>
      </c>
      <c r="CH6" s="36">
        <f t="shared" si="9"/>
        <v>165.47</v>
      </c>
      <c r="CI6" s="36">
        <f t="shared" si="9"/>
        <v>167.46</v>
      </c>
      <c r="CJ6" s="36">
        <f t="shared" si="9"/>
        <v>168.56</v>
      </c>
      <c r="CK6" s="35" t="str">
        <f>IF(CK7="","",IF(CK7="-","【-】","【"&amp;SUBSTITUTE(TEXT(CK7,"#,##0.00"),"-","△")&amp;"】"))</f>
        <v>【168.38】</v>
      </c>
      <c r="CL6" s="36">
        <f>IF(CL7="",NA(),CL7)</f>
        <v>63.71</v>
      </c>
      <c r="CM6" s="36">
        <f t="shared" ref="CM6:CU6" si="10">IF(CM7="",NA(),CM7)</f>
        <v>64.540000000000006</v>
      </c>
      <c r="CN6" s="36">
        <f t="shared" si="10"/>
        <v>65.25</v>
      </c>
      <c r="CO6" s="36">
        <f t="shared" si="10"/>
        <v>74.64</v>
      </c>
      <c r="CP6" s="36">
        <f t="shared" si="10"/>
        <v>75.650000000000006</v>
      </c>
      <c r="CQ6" s="36">
        <f t="shared" si="10"/>
        <v>59.34</v>
      </c>
      <c r="CR6" s="36">
        <f t="shared" si="10"/>
        <v>59.11</v>
      </c>
      <c r="CS6" s="36">
        <f t="shared" si="10"/>
        <v>59.74</v>
      </c>
      <c r="CT6" s="36">
        <f t="shared" si="10"/>
        <v>59.46</v>
      </c>
      <c r="CU6" s="36">
        <f t="shared" si="10"/>
        <v>59.51</v>
      </c>
      <c r="CV6" s="35" t="str">
        <f>IF(CV7="","",IF(CV7="-","【-】","【"&amp;SUBSTITUTE(TEXT(CV7,"#,##0.00"),"-","△")&amp;"】"))</f>
        <v>【60.00】</v>
      </c>
      <c r="CW6" s="36">
        <f>IF(CW7="",NA(),CW7)</f>
        <v>83.93</v>
      </c>
      <c r="CX6" s="36">
        <f t="shared" ref="CX6:DF6" si="11">IF(CX7="",NA(),CX7)</f>
        <v>84.55</v>
      </c>
      <c r="CY6" s="36">
        <f t="shared" si="11"/>
        <v>84.83</v>
      </c>
      <c r="CZ6" s="36">
        <f t="shared" si="11"/>
        <v>84.9</v>
      </c>
      <c r="DA6" s="36">
        <f t="shared" si="11"/>
        <v>83.43</v>
      </c>
      <c r="DB6" s="36">
        <f t="shared" si="11"/>
        <v>87.74</v>
      </c>
      <c r="DC6" s="36">
        <f t="shared" si="11"/>
        <v>87.91</v>
      </c>
      <c r="DD6" s="36">
        <f t="shared" si="11"/>
        <v>87.28</v>
      </c>
      <c r="DE6" s="36">
        <f t="shared" si="11"/>
        <v>87.41</v>
      </c>
      <c r="DF6" s="36">
        <f t="shared" si="11"/>
        <v>87.08</v>
      </c>
      <c r="DG6" s="35" t="str">
        <f>IF(DG7="","",IF(DG7="-","【-】","【"&amp;SUBSTITUTE(TEXT(DG7,"#,##0.00"),"-","△")&amp;"】"))</f>
        <v>【89.80】</v>
      </c>
      <c r="DH6" s="36">
        <f>IF(DH7="",NA(),DH7)</f>
        <v>47.5</v>
      </c>
      <c r="DI6" s="36">
        <f t="shared" ref="DI6:DQ6" si="12">IF(DI7="",NA(),DI7)</f>
        <v>47.62</v>
      </c>
      <c r="DJ6" s="36">
        <f t="shared" si="12"/>
        <v>45.33</v>
      </c>
      <c r="DK6" s="36">
        <f t="shared" si="12"/>
        <v>42.99</v>
      </c>
      <c r="DL6" s="36">
        <f t="shared" si="12"/>
        <v>44.33</v>
      </c>
      <c r="DM6" s="36">
        <f t="shared" si="12"/>
        <v>46.27</v>
      </c>
      <c r="DN6" s="36">
        <f t="shared" si="12"/>
        <v>46.88</v>
      </c>
      <c r="DO6" s="36">
        <f t="shared" si="12"/>
        <v>46.94</v>
      </c>
      <c r="DP6" s="36">
        <f t="shared" si="12"/>
        <v>47.62</v>
      </c>
      <c r="DQ6" s="36">
        <f t="shared" si="12"/>
        <v>48.55</v>
      </c>
      <c r="DR6" s="35" t="str">
        <f>IF(DR7="","",IF(DR7="-","【-】","【"&amp;SUBSTITUTE(TEXT(DR7,"#,##0.00"),"-","△")&amp;"】"))</f>
        <v>【49.59】</v>
      </c>
      <c r="DS6" s="35">
        <f>IF(DS7="",NA(),DS7)</f>
        <v>0</v>
      </c>
      <c r="DT6" s="35">
        <f t="shared" ref="DT6:EB6" si="13">IF(DT7="",NA(),DT7)</f>
        <v>0</v>
      </c>
      <c r="DU6" s="35">
        <f t="shared" si="13"/>
        <v>0</v>
      </c>
      <c r="DV6" s="35">
        <f t="shared" si="13"/>
        <v>0</v>
      </c>
      <c r="DW6" s="35">
        <f t="shared" si="13"/>
        <v>0</v>
      </c>
      <c r="DX6" s="36">
        <f t="shared" si="13"/>
        <v>10.93</v>
      </c>
      <c r="DY6" s="36">
        <f t="shared" si="13"/>
        <v>13.39</v>
      </c>
      <c r="DZ6" s="36">
        <f t="shared" si="13"/>
        <v>14.48</v>
      </c>
      <c r="EA6" s="36">
        <f t="shared" si="13"/>
        <v>16.27</v>
      </c>
      <c r="EB6" s="36">
        <f t="shared" si="13"/>
        <v>17.11</v>
      </c>
      <c r="EC6" s="35" t="str">
        <f>IF(EC7="","",IF(EC7="-","【-】","【"&amp;SUBSTITUTE(TEXT(EC7,"#,##0.00"),"-","△")&amp;"】"))</f>
        <v>【19.44】</v>
      </c>
      <c r="ED6" s="36">
        <f>IF(ED7="",NA(),ED7)</f>
        <v>1.8</v>
      </c>
      <c r="EE6" s="36">
        <f t="shared" ref="EE6:EM6" si="14">IF(EE7="",NA(),EE7)</f>
        <v>0.75</v>
      </c>
      <c r="EF6" s="36">
        <f t="shared" si="14"/>
        <v>1.1000000000000001</v>
      </c>
      <c r="EG6" s="36">
        <f t="shared" si="14"/>
        <v>0.8</v>
      </c>
      <c r="EH6" s="36">
        <f t="shared" si="14"/>
        <v>0.83</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432164</v>
      </c>
      <c r="D7" s="38">
        <v>46</v>
      </c>
      <c r="E7" s="38">
        <v>1</v>
      </c>
      <c r="F7" s="38">
        <v>0</v>
      </c>
      <c r="G7" s="38">
        <v>1</v>
      </c>
      <c r="H7" s="38" t="s">
        <v>93</v>
      </c>
      <c r="I7" s="38" t="s">
        <v>94</v>
      </c>
      <c r="J7" s="38" t="s">
        <v>95</v>
      </c>
      <c r="K7" s="38" t="s">
        <v>96</v>
      </c>
      <c r="L7" s="38" t="s">
        <v>97</v>
      </c>
      <c r="M7" s="38" t="s">
        <v>98</v>
      </c>
      <c r="N7" s="39" t="s">
        <v>99</v>
      </c>
      <c r="O7" s="39">
        <v>67.62</v>
      </c>
      <c r="P7" s="39">
        <v>98.93</v>
      </c>
      <c r="Q7" s="39">
        <v>2460</v>
      </c>
      <c r="R7" s="39">
        <v>62640</v>
      </c>
      <c r="S7" s="39">
        <v>53.19</v>
      </c>
      <c r="T7" s="39">
        <v>1177.6600000000001</v>
      </c>
      <c r="U7" s="39">
        <v>62039</v>
      </c>
      <c r="V7" s="39">
        <v>38.729999999999997</v>
      </c>
      <c r="W7" s="39">
        <v>1601.83</v>
      </c>
      <c r="X7" s="39">
        <v>129.28</v>
      </c>
      <c r="Y7" s="39">
        <v>136.37</v>
      </c>
      <c r="Z7" s="39">
        <v>136.30000000000001</v>
      </c>
      <c r="AA7" s="39">
        <v>135.97999999999999</v>
      </c>
      <c r="AB7" s="39">
        <v>121.81</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814.36</v>
      </c>
      <c r="AU7" s="39">
        <v>944.19</v>
      </c>
      <c r="AV7" s="39">
        <v>940.85</v>
      </c>
      <c r="AW7" s="39">
        <v>279.14999999999998</v>
      </c>
      <c r="AX7" s="39">
        <v>654.47</v>
      </c>
      <c r="AY7" s="39">
        <v>346.59</v>
      </c>
      <c r="AZ7" s="39">
        <v>357.82</v>
      </c>
      <c r="BA7" s="39">
        <v>355.5</v>
      </c>
      <c r="BB7" s="39">
        <v>349.83</v>
      </c>
      <c r="BC7" s="39">
        <v>360.86</v>
      </c>
      <c r="BD7" s="39">
        <v>264.97000000000003</v>
      </c>
      <c r="BE7" s="39">
        <v>303.07</v>
      </c>
      <c r="BF7" s="39">
        <v>347.98</v>
      </c>
      <c r="BG7" s="39">
        <v>423.38</v>
      </c>
      <c r="BH7" s="39">
        <v>447.22</v>
      </c>
      <c r="BI7" s="39">
        <v>430.01</v>
      </c>
      <c r="BJ7" s="39">
        <v>312.02999999999997</v>
      </c>
      <c r="BK7" s="39">
        <v>307.45999999999998</v>
      </c>
      <c r="BL7" s="39">
        <v>312.58</v>
      </c>
      <c r="BM7" s="39">
        <v>314.87</v>
      </c>
      <c r="BN7" s="39">
        <v>309.27999999999997</v>
      </c>
      <c r="BO7" s="39">
        <v>266.61</v>
      </c>
      <c r="BP7" s="39">
        <v>123.51</v>
      </c>
      <c r="BQ7" s="39">
        <v>129.24</v>
      </c>
      <c r="BR7" s="39">
        <v>130.52000000000001</v>
      </c>
      <c r="BS7" s="39">
        <v>130.63</v>
      </c>
      <c r="BT7" s="39">
        <v>115.81</v>
      </c>
      <c r="BU7" s="39">
        <v>105.71</v>
      </c>
      <c r="BV7" s="39">
        <v>106.01</v>
      </c>
      <c r="BW7" s="39">
        <v>104.57</v>
      </c>
      <c r="BX7" s="39">
        <v>103.54</v>
      </c>
      <c r="BY7" s="39">
        <v>103.32</v>
      </c>
      <c r="BZ7" s="39">
        <v>103.24</v>
      </c>
      <c r="CA7" s="39">
        <v>101.27</v>
      </c>
      <c r="CB7" s="39">
        <v>96.05</v>
      </c>
      <c r="CC7" s="39">
        <v>95.85</v>
      </c>
      <c r="CD7" s="39">
        <v>95.87</v>
      </c>
      <c r="CE7" s="39">
        <v>108.21</v>
      </c>
      <c r="CF7" s="39">
        <v>162.15</v>
      </c>
      <c r="CG7" s="39">
        <v>162.24</v>
      </c>
      <c r="CH7" s="39">
        <v>165.47</v>
      </c>
      <c r="CI7" s="39">
        <v>167.46</v>
      </c>
      <c r="CJ7" s="39">
        <v>168.56</v>
      </c>
      <c r="CK7" s="39">
        <v>168.38</v>
      </c>
      <c r="CL7" s="39">
        <v>63.71</v>
      </c>
      <c r="CM7" s="39">
        <v>64.540000000000006</v>
      </c>
      <c r="CN7" s="39">
        <v>65.25</v>
      </c>
      <c r="CO7" s="39">
        <v>74.64</v>
      </c>
      <c r="CP7" s="39">
        <v>75.650000000000006</v>
      </c>
      <c r="CQ7" s="39">
        <v>59.34</v>
      </c>
      <c r="CR7" s="39">
        <v>59.11</v>
      </c>
      <c r="CS7" s="39">
        <v>59.74</v>
      </c>
      <c r="CT7" s="39">
        <v>59.46</v>
      </c>
      <c r="CU7" s="39">
        <v>59.51</v>
      </c>
      <c r="CV7" s="39">
        <v>60</v>
      </c>
      <c r="CW7" s="39">
        <v>83.93</v>
      </c>
      <c r="CX7" s="39">
        <v>84.55</v>
      </c>
      <c r="CY7" s="39">
        <v>84.83</v>
      </c>
      <c r="CZ7" s="39">
        <v>84.9</v>
      </c>
      <c r="DA7" s="39">
        <v>83.43</v>
      </c>
      <c r="DB7" s="39">
        <v>87.74</v>
      </c>
      <c r="DC7" s="39">
        <v>87.91</v>
      </c>
      <c r="DD7" s="39">
        <v>87.28</v>
      </c>
      <c r="DE7" s="39">
        <v>87.41</v>
      </c>
      <c r="DF7" s="39">
        <v>87.08</v>
      </c>
      <c r="DG7" s="39">
        <v>89.8</v>
      </c>
      <c r="DH7" s="39">
        <v>47.5</v>
      </c>
      <c r="DI7" s="39">
        <v>47.62</v>
      </c>
      <c r="DJ7" s="39">
        <v>45.33</v>
      </c>
      <c r="DK7" s="39">
        <v>42.99</v>
      </c>
      <c r="DL7" s="39">
        <v>44.33</v>
      </c>
      <c r="DM7" s="39">
        <v>46.27</v>
      </c>
      <c r="DN7" s="39">
        <v>46.88</v>
      </c>
      <c r="DO7" s="39">
        <v>46.94</v>
      </c>
      <c r="DP7" s="39">
        <v>47.62</v>
      </c>
      <c r="DQ7" s="39">
        <v>48.55</v>
      </c>
      <c r="DR7" s="39">
        <v>49.59</v>
      </c>
      <c r="DS7" s="39">
        <v>0</v>
      </c>
      <c r="DT7" s="39">
        <v>0</v>
      </c>
      <c r="DU7" s="39">
        <v>0</v>
      </c>
      <c r="DV7" s="39">
        <v>0</v>
      </c>
      <c r="DW7" s="39">
        <v>0</v>
      </c>
      <c r="DX7" s="39">
        <v>10.93</v>
      </c>
      <c r="DY7" s="39">
        <v>13.39</v>
      </c>
      <c r="DZ7" s="39">
        <v>14.48</v>
      </c>
      <c r="EA7" s="39">
        <v>16.27</v>
      </c>
      <c r="EB7" s="39">
        <v>17.11</v>
      </c>
      <c r="EC7" s="39">
        <v>19.440000000000001</v>
      </c>
      <c r="ED7" s="39">
        <v>1.8</v>
      </c>
      <c r="EE7" s="39">
        <v>0.75</v>
      </c>
      <c r="EF7" s="39">
        <v>1.1000000000000001</v>
      </c>
      <c r="EG7" s="39">
        <v>0.8</v>
      </c>
      <c r="EH7" s="39">
        <v>0.83</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中原　未友紀</cp:lastModifiedBy>
  <cp:lastPrinted>2021-01-15T07:36:29Z</cp:lastPrinted>
  <dcterms:created xsi:type="dcterms:W3CDTF">2020-12-04T02:16:03Z</dcterms:created>
  <dcterms:modified xsi:type="dcterms:W3CDTF">2021-01-15T07:38:08Z</dcterms:modified>
  <cp:category/>
</cp:coreProperties>
</file>