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S3\sections\下水道総務\gesomu(従前の古い分)\001 経営係\経営（通知・調査・回答関係）\R2\5030114_公営企業に係る経営比較分析表（令和元年度決算） の分析等について（依頼）\回答\"/>
    </mc:Choice>
  </mc:AlternateContent>
  <xr:revisionPtr revIDLastSave="0" documentId="13_ncr:1_{C7B62CB6-2CC7-4087-837E-01C30F09D6ED}" xr6:coauthVersionLast="45" xr6:coauthVersionMax="45" xr10:uidLastSave="{00000000-0000-0000-0000-000000000000}"/>
  <workbookProtection workbookAlgorithmName="SHA-512" workbookHashValue="epvoieLhGxgeb/lZ427lBWjSSmjXfGsh4NY3lbCORttYsZxN2Yczn1Yx4XB/NJBiDFMEh+Y/4MGHWJA/PWl74w==" workbookSaltValue="+4TMQJbkS2KPG14enSfwp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AT8" i="4" s="1"/>
  <c r="S6" i="5"/>
  <c r="AL8" i="4" s="1"/>
  <c r="R6" i="5"/>
  <c r="AD10" i="4" s="1"/>
  <c r="Q6" i="5"/>
  <c r="W10" i="4" s="1"/>
  <c r="P6" i="5"/>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L10" i="4"/>
  <c r="P10" i="4"/>
  <c r="I10" i="4"/>
  <c r="W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<sst xmlns="http://schemas.openxmlformats.org/spreadsheetml/2006/main" count="236" uniqueCount="121">
  <si>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</si>
  <si>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</si>
  <si>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</si>
  <si>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</si>
  <si>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</si>
  <si>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</si>
  <si>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</si>
  <si>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</si>
  <si>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</si>
  <si>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</si>
  <si>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</si>
  <si>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</si>
  <si>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</si>
  <si>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</si>
  <si>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</si>
  <si>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</si>
  <si>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</si>
  <si>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</si>
  <si>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</si>
  <si>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</si>
  <si>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</si>
  <si>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</si>
  <si>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</si>
  <si>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</si>
  <si>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</si>
  <si>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</si>
  <si>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</si>
  <si>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</si>
  <si>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</si>
  <si>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</si>
  <si>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</si>
  <si>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</si>
  <si>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</si>
  <si>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</si>
  <si>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</si>
  <si>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</si>
  <si>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</si>
  <si>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</si>
  <si>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</si>
  <si>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</si>
  <si>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</si>
  <si>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</si>
  <si>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</si>
  <si>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</si>
  <si>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</si>
  <si>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</si>
  <si>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</si>
  <si>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</si>
  <si>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</si>
  <si>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</si>
  <si>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</si>
  <si>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</si>
  <si>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</si>
  <si>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</si>
  <si>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</si>
  <si>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</si>
  <si>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</si>
  <si>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</si>
  <si>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</si>
  <si>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</si>
  <si>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</si>
  <si>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</si>
  <si>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</si>
  <si>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</si>
  <si>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</si>
  <si>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</si>
  <si>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</si>
  <si>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</si>
  <si>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</si>
  <si>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</si>
  <si>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</si>
  <si>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</si>
  <si>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</si>
  <si>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</si>
  <si>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</si>
  <si>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</si>
  <si>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</si>
  <si>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</si>
  <si>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</si>
  <si>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</si>
  <si>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</si>
  <si>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</si>
  <si>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</si>
  <si>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</si>
  <si>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</si>
  <si>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</si>
  <si>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</si>
  <si>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</si>
  <si>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</si>
  <si>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</si>
  <si>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</si>
  <si>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</si>
  <si>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</si>
  <si>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</si>
  <si>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</si>
  <si>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</si>
  <si>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</si>
  <si>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</si>
  <si>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</si>
  <si>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</si>
  <si>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</si>
  <si>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</si>
  <si>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</si>
  <si>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</si>
  <si>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</si>
  <si>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</si>
  <si>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</si>
  <si>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</si>
  <si>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</si>
  <si>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</si>
  <si>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</si>
  <si>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</si>
  <si>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</si>
  <si>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</si>
  <si>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</si>
  <si>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</si>
  <si>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</si>
  <si>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</si>
  <si>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全体的に類似団体と同じか、比較的良い数値となっています。
　しかし、事業地域が山間部の農村地域であり、今後は人口減少に伴い収入減となることが予想されます。
　今後とも、歳出削減に努めるとともに、企業債残高及びその償還額が過大にならないよう計画的な改築・更新を行い、安定的な事業運営を目指して努力していきます。
　経営戦略策定状況につきましては令和2年度までに策定予定です。</t>
    <rPh sb="157" eb="159">
      <t>ケイエイ</t>
    </rPh>
    <rPh sb="159" eb="161">
      <t>センリャク</t>
    </rPh>
    <rPh sb="161" eb="163">
      <t>サクテイ</t>
    </rPh>
    <rPh sb="163" eb="165">
      <t>ジョウキョウ</t>
    </rPh>
    <rPh sb="172" eb="174">
      <t>レイワ</t>
    </rPh>
    <rPh sb="175" eb="177">
      <t>ネンド</t>
    </rPh>
    <rPh sb="180" eb="182">
      <t>サクテイ</t>
    </rPh>
    <rPh sb="182" eb="184">
      <t>ヨテイ</t>
    </rPh>
    <phoneticPr fontId="4"/>
  </si>
  <si>
    <t>管渠につきましては、まだ耐用年数を経過していないため、改築・更新には着手しておりません。
　平成29年度実施の機能診断調査結果に基づき令和元年度に策定した最適整備構想をうけて、通常の維持管理に加え、今後は長寿命化のための改修等を計画的に行っていくことにより、市民生活の安全・安心の確保はもちろんのこと、経済的な効率性も追求し、農業集落排水処理施設事業の継続と安定的な運営を行っていきます</t>
    <rPh sb="67" eb="69">
      <t>レイワ</t>
    </rPh>
    <rPh sb="69" eb="71">
      <t>ガンネン</t>
    </rPh>
    <rPh sb="71" eb="72">
      <t>ド</t>
    </rPh>
    <rPh sb="99" eb="101">
      <t>コンゴ</t>
    </rPh>
    <phoneticPr fontId="4"/>
  </si>
  <si>
    <t>①収益的収支比率・⑤経費回収率
　事業の運営に必要な費用を収益で賄えていない状況にあることから、今後も歳出の削減と収入の確保に努め、経営改善を図っていきます。
④企業債残高対事業規模比率
　平均値を下回っているものの、今後も計画的に企業債の減額に努めます。
⑥汚水処理原価
　平均値より低いものの、高い水準にあります。資本費（※過去の整備に要した企業債の償還額）が過大であることが高い数値の要因です。
⑦施設利用率
　平均値より高いものの、今後、人口減少に伴い処理場の処理能力にも余裕が出てくると予想されます。
⑧水洗化率
　近年は平均値を下回っており、あまり伸びていないのが現状です。要因として、接続済人口が減少しているためです。今後も各種媒体を用いて未接続世帯へ接続をお願いしていきます。</t>
    <rPh sb="81" eb="84">
      <t>キギョウサイ</t>
    </rPh>
    <rPh sb="84" eb="86">
      <t>ザンダカ</t>
    </rPh>
    <rPh sb="86" eb="87">
      <t>タイ</t>
    </rPh>
    <rPh sb="87" eb="89">
      <t>ジギョウ</t>
    </rPh>
    <rPh sb="89" eb="91">
      <t>キボ</t>
    </rPh>
    <rPh sb="91" eb="93">
      <t>ヒリツ</t>
    </rPh>
    <rPh sb="99" eb="101">
      <t>シタマワ</t>
    </rPh>
    <rPh sb="266" eb="269">
      <t>ヘイキンチ</t>
    </rPh>
    <rPh sb="270" eb="272">
      <t>シタマワ</t>
    </rPh>
    <rPh sb="293" eb="295">
      <t>ヨウイン</t>
    </rPh>
    <rPh sb="299" eb="301">
      <t>セツゾク</t>
    </rPh>
    <rPh sb="301" eb="302">
      <t>スミ</t>
    </rPh>
    <rPh sb="302" eb="304">
      <t>ジンコウ</t>
    </rPh>
    <rPh sb="305" eb="30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</si>
</sst>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DF-45C3-A20A-74F8E9F6411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40DF-45C3-A20A-74F8E9F6411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73.180000000000007</c:v>
                </c:pt>
                <c:pt idx="1">
                  <c:v>70.73</c:v>
                </c:pt>
                <c:pt idx="2">
                  <c:v>73.400000000000006</c:v>
                </c:pt>
                <c:pt idx="3">
                  <c:v>72.97</c:v>
                </c:pt>
                <c:pt idx="4">
                  <c:v>67.739999999999995</c:v>
                </c:pt>
              </c:numCache>
            </c:numRef>
          </c:val>
          <c:extLst>
            <c:ext xmlns:c16="http://schemas.microsoft.com/office/drawing/2014/chart" uri="{C3380CC4-5D6E-409C-BE32-E72D297353CC}">
              <c16:uniqueId val="{00000000-C1BC-4435-940C-CA48F3A4808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C1BC-4435-940C-CA48F3A4808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84.6</c:v>
                </c:pt>
                <c:pt idx="1">
                  <c:v>84.84</c:v>
                </c:pt>
                <c:pt idx="2">
                  <c:v>84.03</c:v>
                </c:pt>
                <c:pt idx="3">
                  <c:v>83.92</c:v>
                </c:pt>
                <c:pt idx="4">
                  <c:v>83.22</c:v>
                </c:pt>
              </c:numCache>
            </c:numRef>
          </c:val>
          <c:extLst>
            <c:ext xmlns:c16="http://schemas.microsoft.com/office/drawing/2014/chart" uri="{C3380CC4-5D6E-409C-BE32-E72D297353CC}">
              <c16:uniqueId val="{00000000-3200-4828-9B77-76A6D85C421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3200-4828-9B77-76A6D85C421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74.010000000000005</c:v>
                </c:pt>
                <c:pt idx="1">
                  <c:v>89.7</c:v>
                </c:pt>
                <c:pt idx="2">
                  <c:v>86.15</c:v>
                </c:pt>
                <c:pt idx="3">
                  <c:v>89.31</c:v>
                </c:pt>
                <c:pt idx="4">
                  <c:v>81.430000000000007</c:v>
                </c:pt>
              </c:numCache>
            </c:numRef>
          </c:val>
          <c:extLst>
            <c:ext xmlns:c16="http://schemas.microsoft.com/office/drawing/2014/chart" uri="{C3380CC4-5D6E-409C-BE32-E72D297353CC}">
              <c16:uniqueId val="{00000000-4ED3-4D81-93DF-167C33AB765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D3-4D81-93DF-167C33AB765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E0-4BCF-B462-4969096455B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E0-4BCF-B462-4969096455B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5C-4671-80C5-0C4108E9F19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5C-4671-80C5-0C4108E9F19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AD-42D9-8D5D-8560E11F827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AD-42D9-8D5D-8560E11F827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5B-4970-8CA5-AFA1D4E06F5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5B-4970-8CA5-AFA1D4E06F5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565.87</c:v>
                </c:pt>
                <c:pt idx="1">
                  <c:v>198.56</c:v>
                </c:pt>
                <c:pt idx="2">
                  <c:v>191.34</c:v>
                </c:pt>
                <c:pt idx="3">
                  <c:v>180</c:v>
                </c:pt>
                <c:pt idx="4">
                  <c:v>190.91</c:v>
                </c:pt>
              </c:numCache>
            </c:numRef>
          </c:val>
          <c:extLst>
            <c:ext xmlns:c16="http://schemas.microsoft.com/office/drawing/2014/chart" uri="{C3380CC4-5D6E-409C-BE32-E72D297353CC}">
              <c16:uniqueId val="{00000000-373D-452F-B025-76CA673AAA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373D-452F-B025-76CA673AAA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47.43</c:v>
                </c:pt>
                <c:pt idx="1">
                  <c:v>67.05</c:v>
                </c:pt>
                <c:pt idx="2">
                  <c:v>60.5</c:v>
                </c:pt>
                <c:pt idx="3">
                  <c:v>61.27</c:v>
                </c:pt>
                <c:pt idx="4">
                  <c:v>67.08</c:v>
                </c:pt>
              </c:numCache>
            </c:numRef>
          </c:val>
          <c:extLst>
            <c:ext xmlns:c16="http://schemas.microsoft.com/office/drawing/2014/chart" uri="{C3380CC4-5D6E-409C-BE32-E72D297353CC}">
              <c16:uniqueId val="{00000000-270C-4745-9CE6-50C45ECC054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70C-4745-9CE6-50C45ECC054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294.37</c:v>
                </c:pt>
                <c:pt idx="1">
                  <c:v>214.85</c:v>
                </c:pt>
                <c:pt idx="2">
                  <c:v>233.9</c:v>
                </c:pt>
                <c:pt idx="3">
                  <c:v>226.55</c:v>
                </c:pt>
                <c:pt idx="4">
                  <c:v>234.94</c:v>
                </c:pt>
              </c:numCache>
            </c:numRef>
          </c:val>
          <c:extLst>
            <c:ext xmlns:c16="http://schemas.microsoft.com/office/drawing/2014/chart" uri="{C3380CC4-5D6E-409C-BE32-E72D297353CC}">
              <c16:uniqueId val="{00000000-9148-4FDC-9BE1-A7E16553C31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9148-4FDC-9BE1-A7E16553C31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U16"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八代市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126667</v>
      </c>
      <c r="AM8" s="51"/>
      <c r="AN8" s="51"/>
      <c r="AO8" s="51"/>
      <c r="AP8" s="51"/>
      <c r="AQ8" s="51"/>
      <c r="AR8" s="51"/>
      <c r="AS8" s="51"/>
      <c r="AT8" s="46">
        <f>データ!T6</f>
        <v>681.36</v>
      </c>
      <c r="AU8" s="46"/>
      <c r="AV8" s="46"/>
      <c r="AW8" s="46"/>
      <c r="AX8" s="46"/>
      <c r="AY8" s="46"/>
      <c r="AZ8" s="46"/>
      <c r="BA8" s="46"/>
      <c r="BB8" s="46">
        <f>データ!U6</f>
        <v>185.9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v>
      </c>
      <c r="Q10" s="46"/>
      <c r="R10" s="46"/>
      <c r="S10" s="46"/>
      <c r="T10" s="46"/>
      <c r="U10" s="46"/>
      <c r="V10" s="46"/>
      <c r="W10" s="46">
        <f>データ!Q6</f>
        <v>100</v>
      </c>
      <c r="X10" s="46"/>
      <c r="Y10" s="46"/>
      <c r="Z10" s="46"/>
      <c r="AA10" s="46"/>
      <c r="AB10" s="46"/>
      <c r="AC10" s="46"/>
      <c r="AD10" s="51">
        <f>データ!R6</f>
        <v>4790</v>
      </c>
      <c r="AE10" s="51"/>
      <c r="AF10" s="51"/>
      <c r="AG10" s="51"/>
      <c r="AH10" s="51"/>
      <c r="AI10" s="51"/>
      <c r="AJ10" s="51"/>
      <c r="AK10" s="2"/>
      <c r="AL10" s="51">
        <f>データ!V6</f>
        <v>1895</v>
      </c>
      <c r="AM10" s="51"/>
      <c r="AN10" s="51"/>
      <c r="AO10" s="51"/>
      <c r="AP10" s="51"/>
      <c r="AQ10" s="51"/>
      <c r="AR10" s="51"/>
      <c r="AS10" s="51"/>
      <c r="AT10" s="46">
        <f>データ!W6</f>
        <v>6.6</v>
      </c>
      <c r="AU10" s="46"/>
      <c r="AV10" s="46"/>
      <c r="AW10" s="46"/>
      <c r="AX10" s="46"/>
      <c r="AY10" s="46"/>
      <c r="AZ10" s="46"/>
      <c r="BA10" s="46"/>
      <c r="BB10" s="46">
        <f>データ!X6</f>
        <v>287.12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PVoyJB7CQpv3pwEV5fhrHkcdfDxMOjqlL0/93cUtyAa7/IYKN76n6QW1KReYqfY8evwrDvLUtByRAYDUr+EIug==" saltValue="GlWLAXZ2Vv2wu06B4SKMA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432024</v>
      </c>
      <c r="D6" s="33">
        <f t="shared" si="3"/>
        <v>47</v>
      </c>
      <c r="E6" s="33">
        <f t="shared" si="3"/>
        <v>17</v>
      </c>
      <c r="F6" s="33">
        <f t="shared" si="3"/>
        <v>5</v>
      </c>
      <c r="G6" s="33">
        <f t="shared" si="3"/>
        <v>0</v>
      </c>
      <c r="H6" s="33" t="str">
        <f t="shared" si="3"/>
        <v>熊本県　八代市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v>
      </c>
      <c r="Q6" s="34">
        <f t="shared" si="3"/>
        <v>100</v>
      </c>
      <c r="R6" s="34">
        <f t="shared" si="3"/>
        <v>4790</v>
      </c>
      <c r="S6" s="34">
        <f t="shared" si="3"/>
        <v>126667</v>
      </c>
      <c r="T6" s="34">
        <f t="shared" si="3"/>
        <v>681.36</v>
      </c>
      <c r="U6" s="34">
        <f t="shared" si="3"/>
        <v>185.9</v>
      </c>
      <c r="V6" s="34">
        <f t="shared" si="3"/>
        <v>1895</v>
      </c>
      <c r="W6" s="34">
        <f t="shared" si="3"/>
        <v>6.6</v>
      </c>
      <c r="X6" s="34">
        <f t="shared" si="3"/>
        <v>287.12</v>
      </c>
      <c r="Y6" s="35">
        <f>IF(Y7="",NA(),Y7)</f>
        <v>74.010000000000005</v>
      </c>
      <c r="Z6" s="35">
        <f t="shared" ref="Z6:AH6" si="4">IF(Z7="",NA(),Z7)</f>
        <v>89.7</v>
      </c>
      <c r="AA6" s="35">
        <f t="shared" si="4"/>
        <v>86.15</v>
      </c>
      <c r="AB6" s="35">
        <f t="shared" si="4"/>
        <v>89.31</v>
      </c>
      <c r="AC6" s="35">
        <f t="shared" si="4"/>
        <v>81.430000000000007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565.87</v>
      </c>
      <c r="BG6" s="35">
        <f t="shared" ref="BG6:BO6" si="7">IF(BG7="",NA(),BG7)</f>
        <v>198.56</v>
      </c>
      <c r="BH6" s="35">
        <f t="shared" si="7"/>
        <v>191.34</v>
      </c>
      <c r="BI6" s="35">
        <f t="shared" si="7"/>
        <v>180</v>
      </c>
      <c r="BJ6" s="35">
        <f t="shared" si="7"/>
        <v>190.91</v>
      </c>
      <c r="BK6" s="35">
        <f t="shared" si="7"/>
        <v>1081.8</v>
      </c>
      <c r="BL6" s="35">
        <f t="shared" si="7"/>
        <v>974.93</v>
      </c>
      <c r="BM6" s="35">
        <f t="shared" si="7"/>
        <v>855.8</v>
      </c>
      <c r="BN6" s="35">
        <f t="shared" si="7"/>
        <v>789.46</v>
      </c>
      <c r="BO6" s="35">
        <f t="shared" si="7"/>
        <v>826.83</v>
      </c>
      <c r="BP6" s="34" t="str">
        <f>IF(BP7="","",IF(BP7="-","【-】","【"&amp;SUBSTITUTE(TEXT(BP7,"#,##0.00"),"-","△")&amp;"】"))</f>
        <v>【765.47】</v>
      </c>
      <c r="BQ6" s="35">
        <f>IF(BQ7="",NA(),BQ7)</f>
        <v>47.43</v>
      </c>
      <c r="BR6" s="35">
        <f t="shared" ref="BR6:BZ6" si="8">IF(BR7="",NA(),BR7)</f>
        <v>67.05</v>
      </c>
      <c r="BS6" s="35">
        <f t="shared" si="8"/>
        <v>60.5</v>
      </c>
      <c r="BT6" s="35">
        <f t="shared" si="8"/>
        <v>61.27</v>
      </c>
      <c r="BU6" s="35">
        <f t="shared" si="8"/>
        <v>67.08</v>
      </c>
      <c r="BV6" s="35">
        <f t="shared" si="8"/>
        <v>52.19</v>
      </c>
      <c r="BW6" s="35">
        <f t="shared" si="8"/>
        <v>55.32</v>
      </c>
      <c r="BX6" s="35">
        <f t="shared" si="8"/>
        <v>59.8</v>
      </c>
      <c r="BY6" s="35">
        <f t="shared" si="8"/>
        <v>57.77</v>
      </c>
      <c r="BZ6" s="35">
        <f t="shared" si="8"/>
        <v>57.31</v>
      </c>
      <c r="CA6" s="34" t="str">
        <f>IF(CA7="","",IF(CA7="-","【-】","【"&amp;SUBSTITUTE(TEXT(CA7,"#,##0.00"),"-","△")&amp;"】"))</f>
        <v>【59.59】</v>
      </c>
      <c r="CB6" s="35">
        <f>IF(CB7="",NA(),CB7)</f>
        <v>294.37</v>
      </c>
      <c r="CC6" s="35">
        <f t="shared" ref="CC6:CK6" si="9">IF(CC7="",NA(),CC7)</f>
        <v>214.85</v>
      </c>
      <c r="CD6" s="35">
        <f t="shared" si="9"/>
        <v>233.9</v>
      </c>
      <c r="CE6" s="35">
        <f t="shared" si="9"/>
        <v>226.55</v>
      </c>
      <c r="CF6" s="35">
        <f t="shared" si="9"/>
        <v>234.94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73.180000000000007</v>
      </c>
      <c r="CN6" s="35">
        <f t="shared" ref="CN6:CV6" si="10">IF(CN7="",NA(),CN7)</f>
        <v>70.73</v>
      </c>
      <c r="CO6" s="35">
        <f t="shared" si="10"/>
        <v>73.400000000000006</v>
      </c>
      <c r="CP6" s="35">
        <f t="shared" si="10"/>
        <v>72.97</v>
      </c>
      <c r="CQ6" s="35">
        <f t="shared" si="10"/>
        <v>67.739999999999995</v>
      </c>
      <c r="CR6" s="35">
        <f t="shared" si="10"/>
        <v>52.31</v>
      </c>
      <c r="CS6" s="35">
        <f t="shared" si="10"/>
        <v>60.65</v>
      </c>
      <c r="CT6" s="35">
        <f t="shared" si="10"/>
        <v>51.75</v>
      </c>
      <c r="CU6" s="35">
        <f t="shared" si="10"/>
        <v>50.68</v>
      </c>
      <c r="CV6" s="35">
        <f t="shared" si="10"/>
        <v>50.14</v>
      </c>
      <c r="CW6" s="34" t="str">
        <f>IF(CW7="","",IF(CW7="-","【-】","【"&amp;SUBSTITUTE(TEXT(CW7,"#,##0.00"),"-","△")&amp;"】"))</f>
        <v>【51.30】</v>
      </c>
      <c r="CX6" s="35">
        <f>IF(CX7="",NA(),CX7)</f>
        <v>84.6</v>
      </c>
      <c r="CY6" s="35">
        <f t="shared" ref="CY6:DG6" si="11">IF(CY7="",NA(),CY7)</f>
        <v>84.84</v>
      </c>
      <c r="CZ6" s="35">
        <f t="shared" si="11"/>
        <v>84.03</v>
      </c>
      <c r="DA6" s="35">
        <f t="shared" si="11"/>
        <v>83.92</v>
      </c>
      <c r="DB6" s="35">
        <f t="shared" si="11"/>
        <v>83.22</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432024</v>
      </c>
      <c r="D7" s="37">
        <v>47</v>
      </c>
      <c r="E7" s="37">
        <v>17</v>
      </c>
      <c r="F7" s="37">
        <v>5</v>
      </c>
      <c r="G7" s="37">
        <v>0</v>
      </c>
      <c r="H7" s="37" t="s">
        <v>97</v>
      </c>
      <c r="I7" s="37" t="s">
        <v>98</v>
      </c>
      <c r="J7" s="37" t="s">
        <v>99</v>
      </c>
      <c r="K7" s="37" t="s">
        <v>100</v>
      </c>
      <c r="L7" s="37" t="s">
        <v>101</v>
      </c>
      <c r="M7" s="37" t="s">
        <v>102</v>
      </c>
      <c r="N7" s="38" t="s">
        <v>103</v>
      </c>
      <c r="O7" s="38" t="s">
        <v>104</v>
      </c>
      <c r="P7" s="38">
        <v>1.5</v>
      </c>
      <c r="Q7" s="38">
        <v>100</v>
      </c>
      <c r="R7" s="38">
        <v>4790</v>
      </c>
      <c r="S7" s="38">
        <v>126667</v>
      </c>
      <c r="T7" s="38">
        <v>681.36</v>
      </c>
      <c r="U7" s="38">
        <v>185.9</v>
      </c>
      <c r="V7" s="38">
        <v>1895</v>
      </c>
      <c r="W7" s="38">
        <v>6.6</v>
      </c>
      <c r="X7" s="38">
        <v>287.12</v>
      </c>
      <c r="Y7" s="38">
        <v>74.010000000000005</v>
      </c>
      <c r="Z7" s="38">
        <v>89.7</v>
      </c>
      <c r="AA7" s="38">
        <v>86.15</v>
      </c>
      <c r="AB7" s="38">
        <v>89.31</v>
      </c>
      <c r="AC7" s="38">
        <v>81.430000000000007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565.87</v>
      </c>
      <c r="BG7" s="38">
        <v>198.56</v>
      </c>
      <c r="BH7" s="38">
        <v>191.34</v>
      </c>
      <c r="BI7" s="38">
        <v>180</v>
      </c>
      <c r="BJ7" s="38">
        <v>190.91</v>
      </c>
      <c r="BK7" s="38">
        <v>1081.8</v>
      </c>
      <c r="BL7" s="38">
        <v>974.93</v>
      </c>
      <c r="BM7" s="38">
        <v>855.8</v>
      </c>
      <c r="BN7" s="38">
        <v>789.46</v>
      </c>
      <c r="BO7" s="38">
        <v>826.83</v>
      </c>
      <c r="BP7" s="38">
        <v>765.47</v>
      </c>
      <c r="BQ7" s="38">
        <v>47.43</v>
      </c>
      <c r="BR7" s="38">
        <v>67.05</v>
      </c>
      <c r="BS7" s="38">
        <v>60.5</v>
      </c>
      <c r="BT7" s="38">
        <v>61.27</v>
      </c>
      <c r="BU7" s="38">
        <v>67.08</v>
      </c>
      <c r="BV7" s="38">
        <v>52.19</v>
      </c>
      <c r="BW7" s="38">
        <v>55.32</v>
      </c>
      <c r="BX7" s="38">
        <v>59.8</v>
      </c>
      <c r="BY7" s="38">
        <v>57.77</v>
      </c>
      <c r="BZ7" s="38">
        <v>57.31</v>
      </c>
      <c r="CA7" s="38">
        <v>59.59</v>
      </c>
      <c r="CB7" s="38">
        <v>294.37</v>
      </c>
      <c r="CC7" s="38">
        <v>214.85</v>
      </c>
      <c r="CD7" s="38">
        <v>233.9</v>
      </c>
      <c r="CE7" s="38">
        <v>226.55</v>
      </c>
      <c r="CF7" s="38">
        <v>234.94</v>
      </c>
      <c r="CG7" s="38">
        <v>296.14</v>
      </c>
      <c r="CH7" s="38">
        <v>283.17</v>
      </c>
      <c r="CI7" s="38">
        <v>263.76</v>
      </c>
      <c r="CJ7" s="38">
        <v>274.35000000000002</v>
      </c>
      <c r="CK7" s="38">
        <v>273.52</v>
      </c>
      <c r="CL7" s="38">
        <v>257.86</v>
      </c>
      <c r="CM7" s="38">
        <v>73.180000000000007</v>
      </c>
      <c r="CN7" s="38">
        <v>70.73</v>
      </c>
      <c r="CO7" s="38">
        <v>73.400000000000006</v>
      </c>
      <c r="CP7" s="38">
        <v>72.97</v>
      </c>
      <c r="CQ7" s="38">
        <v>67.739999999999995</v>
      </c>
      <c r="CR7" s="38">
        <v>52.31</v>
      </c>
      <c r="CS7" s="38">
        <v>60.65</v>
      </c>
      <c r="CT7" s="38">
        <v>51.75</v>
      </c>
      <c r="CU7" s="38">
        <v>50.68</v>
      </c>
      <c r="CV7" s="38">
        <v>50.14</v>
      </c>
      <c r="CW7" s="38">
        <v>51.3</v>
      </c>
      <c r="CX7" s="38">
        <v>84.6</v>
      </c>
      <c r="CY7" s="38">
        <v>84.84</v>
      </c>
      <c r="CZ7" s="38">
        <v>84.03</v>
      </c>
      <c r="DA7" s="38">
        <v>83.92</v>
      </c>
      <c r="DB7" s="38">
        <v>83.22</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大石　将也</cp:lastModifiedBy>
  <cp:lastPrinted>2021-02-08T03:01:48Z</cp:lastPrinted>
  <dcterms:created xsi:type="dcterms:W3CDTF">2020-12-04T03:09:05Z</dcterms:created>
  <dcterms:modified xsi:type="dcterms:W3CDTF">2021-02-08T03:01:52Z</dcterms:modified>
  <cp:category/>
</cp:coreProperties>
</file>