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intra303\Desktop\経営比較分析表\45 苓北町\下水道（法非適）\"/>
    </mc:Choice>
  </mc:AlternateContent>
  <xr:revisionPtr revIDLastSave="0" documentId="13_ncr:1_{58C0C19B-4B68-4247-B3FB-C5D39C28330D}" xr6:coauthVersionLast="45" xr6:coauthVersionMax="45" xr10:uidLastSave="{00000000-0000-0000-0000-000000000000}"/>
  <workbookProtection workbookAlgorithmName="SHA-512" workbookHashValue="NSP+W+AXnwnhtSkZpzn12YtUvWKMbReG7XYQlY4/GIvsmZn+Fhi6ivcUpWwZsn2MY9ht/2ovt1wK5zUM1sSmkg==" workbookSaltValue="coCJ+Ut6AiqBSmdvovRzh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<sst xmlns="http://schemas.openxmlformats.org/spreadsheetml/2006/main" count="252" uniqueCount="120">
  <si>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</si>
  <si>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</si>
  <si>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</si>
  <si>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</si>
  <si>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</si>
  <si>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</si>
  <si>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</si>
  <si>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</si>
  <si>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</si>
  <si>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</si>
  <si>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</si>
  <si>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</si>
  <si>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</si>
  <si>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</si>
  <si>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</si>
  <si>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</si>
  <si>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</si>
  <si>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</si>
  <si>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</si>
  <si>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</si>
  <si>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</si>
  <si>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</si>
  <si>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</si>
  <si>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</si>
  <si>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</si>
  <si>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</si>
  <si>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</si>
  <si>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</si>
  <si>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</si>
  <si>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</si>
  <si>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</si>
  <si>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</si>
  <si>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</si>
  <si>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</si>
  <si>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</si>
  <si>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</si>
  <si>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</si>
  <si>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</si>
  <si>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</si>
  <si>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</si>
  <si>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</si>
  <si>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</si>
  <si>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</si>
  <si>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</si>
  <si>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</si>
  <si>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</si>
  <si>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</si>
  <si>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</si>
  <si>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</si>
  <si>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</si>
  <si>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</si>
  <si>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</si>
  <si>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</si>
  <si>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</si>
  <si>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</si>
  <si>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</si>
  <si>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</si>
  <si>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</si>
  <si>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</si>
  <si>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</si>
  <si>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</si>
  <si>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</si>
  <si>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</si>
  <si>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</si>
  <si>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</si>
  <si>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</si>
  <si>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</si>
  <si>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</si>
  <si>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</si>
  <si>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</si>
  <si>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</si>
  <si>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</si>
  <si>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</si>
  <si>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</si>
  <si>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</si>
  <si>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</si>
  <si>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</si>
  <si>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</si>
  <si>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</si>
  <si>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</si>
  <si>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</si>
  <si>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</si>
  <si>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</si>
  <si>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</si>
  <si>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</si>
  <si>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</si>
  <si>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</si>
  <si>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</si>
  <si>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</si>
  <si>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</si>
  <si>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</si>
  <si>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</si>
  <si>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</si>
  <si>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</si>
  <si>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</si>
  <si>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</si>
  <si>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</si>
  <si>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</si>
  <si>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</si>
  <si>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</si>
  <si>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</si>
  <si>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</si>
  <si>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</si>
  <si>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</si>
  <si>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</si>
  <si>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</si>
  <si>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</si>
  <si>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</si>
  <si>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</si>
  <si>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</si>
  <si>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</si>
  <si>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</si>
  <si>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</si>
  <si>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</si>
  <si>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</si>
  <si>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</si>
  <si>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</si>
  <si>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①及び⑤について
　収益的収支は、前年度より４％増加したが、経費回収率は７０％前半で推移しているため、維持管理費を使用料収入で賄いきれておらず、一般会計からの繰入に依存しているのが現状であり、基準外の繰入により黒字となっている。
④について
　企業債残高対事業規模比率は、類似団体平均値よりかなり低い水準で推移しているが、起債償還金は全て一般会計からの繰入金により賄われている状況である。
⑥について
　汚水処理原価が増加しているが、節水意識の向上や水洗化人口が減少したことによる使用水量が減少したこと、消費税増税等による清掃や保守点検費用が増加したことが考えられる。
⑧について
　水洗化率は、類似団体より低い水準であるが、増加傾向にある。毎年、３基の合併処理浄化槽を整備しており、汲み取りや単独浄化槽からの転換を図っている。</t>
    <rPh sb="1" eb="2">
      <t>オヨ</t>
    </rPh>
    <rPh sb="10" eb="13">
      <t>シュウエキテキ</t>
    </rPh>
    <rPh sb="13" eb="15">
      <t>シュウシ</t>
    </rPh>
    <rPh sb="17" eb="20">
      <t>ゼンネンド</t>
    </rPh>
    <rPh sb="24" eb="26">
      <t>ゾウカ</t>
    </rPh>
    <rPh sb="30" eb="32">
      <t>ケイヒ</t>
    </rPh>
    <rPh sb="32" eb="35">
      <t>カイシュウリツ</t>
    </rPh>
    <rPh sb="39" eb="41">
      <t>ゼンハン</t>
    </rPh>
    <rPh sb="42" eb="44">
      <t>スイイ</t>
    </rPh>
    <rPh sb="51" eb="53">
      <t>イジ</t>
    </rPh>
    <rPh sb="53" eb="56">
      <t>カンリヒ</t>
    </rPh>
    <rPh sb="57" eb="60">
      <t>シヨウリョウ</t>
    </rPh>
    <rPh sb="60" eb="62">
      <t>シュウニュウ</t>
    </rPh>
    <rPh sb="63" eb="64">
      <t>マカナ</t>
    </rPh>
    <rPh sb="72" eb="74">
      <t>イッパン</t>
    </rPh>
    <rPh sb="74" eb="76">
      <t>カイケイ</t>
    </rPh>
    <rPh sb="79" eb="81">
      <t>クリイレ</t>
    </rPh>
    <rPh sb="82" eb="84">
      <t>イゾン</t>
    </rPh>
    <rPh sb="90" eb="92">
      <t>ゲンジョウ</t>
    </rPh>
    <rPh sb="96" eb="99">
      <t>キジュンガイ</t>
    </rPh>
    <rPh sb="100" eb="102">
      <t>クリイレ</t>
    </rPh>
    <rPh sb="105" eb="107">
      <t>クロジ</t>
    </rPh>
    <rPh sb="153" eb="155">
      <t>スイイ</t>
    </rPh>
    <rPh sb="202" eb="204">
      <t>オスイ</t>
    </rPh>
    <rPh sb="204" eb="206">
      <t>ショリ</t>
    </rPh>
    <rPh sb="206" eb="208">
      <t>ゲンカ</t>
    </rPh>
    <rPh sb="209" eb="211">
      <t>ゾウカ</t>
    </rPh>
    <rPh sb="217" eb="219">
      <t>セッスイ</t>
    </rPh>
    <rPh sb="219" eb="221">
      <t>イシキ</t>
    </rPh>
    <rPh sb="222" eb="224">
      <t>コウジョウ</t>
    </rPh>
    <rPh sb="225" eb="228">
      <t>スイセンカ</t>
    </rPh>
    <rPh sb="228" eb="230">
      <t>ジンコウ</t>
    </rPh>
    <rPh sb="231" eb="233">
      <t>ゲンショウ</t>
    </rPh>
    <rPh sb="240" eb="242">
      <t>シヨウ</t>
    </rPh>
    <rPh sb="242" eb="244">
      <t>スイリョウ</t>
    </rPh>
    <rPh sb="245" eb="247">
      <t>ゲンショウ</t>
    </rPh>
    <rPh sb="252" eb="255">
      <t>ショウヒゼイ</t>
    </rPh>
    <rPh sb="255" eb="257">
      <t>ゾウゼイ</t>
    </rPh>
    <rPh sb="257" eb="258">
      <t>トウ</t>
    </rPh>
    <rPh sb="261" eb="263">
      <t>セイソウ</t>
    </rPh>
    <rPh sb="264" eb="266">
      <t>ホシュ</t>
    </rPh>
    <rPh sb="266" eb="268">
      <t>テンケン</t>
    </rPh>
    <rPh sb="268" eb="270">
      <t>ヒヨウ</t>
    </rPh>
    <rPh sb="271" eb="273">
      <t>ゾウカ</t>
    </rPh>
    <rPh sb="278" eb="279">
      <t>カンガ</t>
    </rPh>
    <rPh sb="292" eb="295">
      <t>スイセンカ</t>
    </rPh>
    <rPh sb="295" eb="296">
      <t>リツ</t>
    </rPh>
    <rPh sb="298" eb="300">
      <t>ルイジ</t>
    </rPh>
    <rPh sb="300" eb="302">
      <t>ダンタイ</t>
    </rPh>
    <rPh sb="304" eb="305">
      <t>ヒク</t>
    </rPh>
    <rPh sb="306" eb="308">
      <t>スイジュン</t>
    </rPh>
    <rPh sb="313" eb="315">
      <t>ゾウカ</t>
    </rPh>
    <rPh sb="315" eb="317">
      <t>ケイコウ</t>
    </rPh>
    <rPh sb="321" eb="323">
      <t>マイトシ</t>
    </rPh>
    <rPh sb="325" eb="326">
      <t>キ</t>
    </rPh>
    <rPh sb="327" eb="329">
      <t>ガッペイ</t>
    </rPh>
    <rPh sb="329" eb="331">
      <t>ショリ</t>
    </rPh>
    <rPh sb="331" eb="334">
      <t>ジョウカソウ</t>
    </rPh>
    <rPh sb="335" eb="337">
      <t>セイビ</t>
    </rPh>
    <rPh sb="342" eb="343">
      <t>ク</t>
    </rPh>
    <rPh sb="344" eb="345">
      <t>ト</t>
    </rPh>
    <rPh sb="347" eb="349">
      <t>タンドク</t>
    </rPh>
    <rPh sb="349" eb="352">
      <t>ジョウカソウ</t>
    </rPh>
    <rPh sb="355" eb="357">
      <t>テンカン</t>
    </rPh>
    <rPh sb="358" eb="359">
      <t>ハカ</t>
    </rPh>
    <phoneticPr fontId="4"/>
  </si>
  <si>
    <t>　苓北町の特定地域生活排水処理事業は、平成１０年から開始しており、さらに、それ以前に個人で設置され、町へ移管された浄化槽の維持管理も行っている。事業開始時より２０年以上経過しており、老朽化による修繕で、特にブロワー等の付属機器の交換修繕を主に行っている。また、浄化槽本体のひび割れが1件発生し、修繕を行った。今後も経年劣化による浄化槽本体の劣化が予想されるので、清掃や保守点検時に異常の有無を早期に発見し、予防保全に努める。</t>
    <rPh sb="97" eb="99">
      <t>シュウゼン</t>
    </rPh>
    <rPh sb="119" eb="120">
      <t>オモ</t>
    </rPh>
    <rPh sb="121" eb="122">
      <t>オコナ</t>
    </rPh>
    <phoneticPr fontId="4"/>
  </si>
  <si>
    <t>　現状では、維持管理費を使用料収入で賄いきれておらず、一般会計からの基準外繰入で賄っている。清掃及び保守点検並びに法定検査は浄化槽法等により定められた必要な業務であるので、適切に行い、他の経費（人件費等）を削減し、また、汲み取りや単独浄化槽から合併処理浄化槽への転換を促進し、水洗化率の向上及び使用料収入の増加につなげたい。
　合併処理浄化槽の整備については、循環型社会形成推進交付金及び起債を活用し、順次整備を進めていく。</t>
    <rPh sb="1" eb="3">
      <t>ゲンジョウ</t>
    </rPh>
    <rPh sb="6" eb="8">
      <t>イジ</t>
    </rPh>
    <rPh sb="8" eb="11">
      <t>カンリヒ</t>
    </rPh>
    <rPh sb="12" eb="15">
      <t>シヨウリョウ</t>
    </rPh>
    <rPh sb="15" eb="17">
      <t>シュウニュウ</t>
    </rPh>
    <rPh sb="18" eb="19">
      <t>マカナ</t>
    </rPh>
    <rPh sb="27" eb="29">
      <t>イッパン</t>
    </rPh>
    <rPh sb="29" eb="31">
      <t>カイケイ</t>
    </rPh>
    <rPh sb="34" eb="37">
      <t>キジュンガイ</t>
    </rPh>
    <rPh sb="37" eb="39">
      <t>クリイレ</t>
    </rPh>
    <rPh sb="40" eb="41">
      <t>マカナ</t>
    </rPh>
    <rPh sb="46" eb="48">
      <t>セイソウ</t>
    </rPh>
    <rPh sb="48" eb="49">
      <t>オヨ</t>
    </rPh>
    <rPh sb="50" eb="52">
      <t>ホシュ</t>
    </rPh>
    <rPh sb="52" eb="54">
      <t>テンケン</t>
    </rPh>
    <rPh sb="54" eb="55">
      <t>ナラ</t>
    </rPh>
    <rPh sb="57" eb="59">
      <t>ホウテイ</t>
    </rPh>
    <rPh sb="59" eb="61">
      <t>ケンサ</t>
    </rPh>
    <rPh sb="62" eb="66">
      <t>ジョウカソウホウ</t>
    </rPh>
    <rPh sb="66" eb="67">
      <t>トウ</t>
    </rPh>
    <rPh sb="70" eb="71">
      <t>サダ</t>
    </rPh>
    <rPh sb="75" eb="77">
      <t>ヒツヨウ</t>
    </rPh>
    <rPh sb="78" eb="80">
      <t>ギョウム</t>
    </rPh>
    <rPh sb="86" eb="88">
      <t>テキセツ</t>
    </rPh>
    <rPh sb="89" eb="90">
      <t>オコナ</t>
    </rPh>
    <rPh sb="92" eb="93">
      <t>ホカ</t>
    </rPh>
    <rPh sb="94" eb="96">
      <t>ケイヒ</t>
    </rPh>
    <rPh sb="97" eb="100">
      <t>ジンケンヒ</t>
    </rPh>
    <rPh sb="100" eb="101">
      <t>トウ</t>
    </rPh>
    <rPh sb="103" eb="105">
      <t>サクゲン</t>
    </rPh>
    <rPh sb="110" eb="111">
      <t>ク</t>
    </rPh>
    <rPh sb="112" eb="113">
      <t>ト</t>
    </rPh>
    <rPh sb="115" eb="117">
      <t>タンドク</t>
    </rPh>
    <rPh sb="117" eb="120">
      <t>ジョウカソウ</t>
    </rPh>
    <rPh sb="122" eb="124">
      <t>ガッペイ</t>
    </rPh>
    <rPh sb="124" eb="126">
      <t>ショリ</t>
    </rPh>
    <rPh sb="126" eb="129">
      <t>ジョウカソウ</t>
    </rPh>
    <rPh sb="131" eb="133">
      <t>テンカン</t>
    </rPh>
    <rPh sb="134" eb="136">
      <t>ソクシン</t>
    </rPh>
    <rPh sb="138" eb="141">
      <t>スイセンカ</t>
    </rPh>
    <rPh sb="141" eb="142">
      <t>リツ</t>
    </rPh>
    <rPh sb="143" eb="145">
      <t>コウジョウ</t>
    </rPh>
    <rPh sb="145" eb="146">
      <t>オヨ</t>
    </rPh>
    <rPh sb="147" eb="150">
      <t>シヨウリョウ</t>
    </rPh>
    <rPh sb="150" eb="152">
      <t>シュウニュウ</t>
    </rPh>
    <rPh sb="153" eb="155">
      <t>ゾウカ</t>
    </rPh>
    <rPh sb="164" eb="166">
      <t>ガッペイ</t>
    </rPh>
    <rPh sb="166" eb="168">
      <t>ショリ</t>
    </rPh>
    <rPh sb="168" eb="171">
      <t>ジョウカソウ</t>
    </rPh>
    <rPh sb="172" eb="174">
      <t>セイビ</t>
    </rPh>
    <rPh sb="180" eb="183">
      <t>ジュンカンガタ</t>
    </rPh>
    <rPh sb="183" eb="185">
      <t>シャカイ</t>
    </rPh>
    <rPh sb="185" eb="187">
      <t>ケイセイ</t>
    </rPh>
    <rPh sb="187" eb="189">
      <t>スイシン</t>
    </rPh>
    <rPh sb="189" eb="192">
      <t>コウフキン</t>
    </rPh>
    <rPh sb="192" eb="193">
      <t>オヨ</t>
    </rPh>
    <rPh sb="194" eb="196">
      <t>キサイ</t>
    </rPh>
    <rPh sb="197" eb="199">
      <t>カツヨウ</t>
    </rPh>
    <rPh sb="201" eb="203">
      <t>ジュンジ</t>
    </rPh>
    <rPh sb="203" eb="205">
      <t>セイビ</t>
    </rPh>
    <rPh sb="206" eb="2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</si>
</sst>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8-4E59-BFFD-BBC985CD07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58-4E59-BFFD-BBC985CD07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3-4A5B-A453-C0E3C0C2D3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5693-4A5B-A453-C0E3C0C2D3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77.95</c:v>
                </c:pt>
                <c:pt idx="1">
                  <c:v>77.98</c:v>
                </c:pt>
                <c:pt idx="2">
                  <c:v>78.62</c:v>
                </c:pt>
                <c:pt idx="3">
                  <c:v>78.64</c:v>
                </c:pt>
                <c:pt idx="4">
                  <c:v>80.06</c:v>
                </c:pt>
              </c:numCache>
            </c:numRef>
          </c:val>
          <c:extLst>
            <c:ext xmlns:c16="http://schemas.microsoft.com/office/drawing/2014/chart" uri="{C3380CC4-5D6E-409C-BE32-E72D297353CC}">
              <c16:uniqueId val="{00000000-C981-4BC1-A2D7-E786665B07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C981-4BC1-A2D7-E786665B07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101.42</c:v>
                </c:pt>
                <c:pt idx="1">
                  <c:v>100.58</c:v>
                </c:pt>
                <c:pt idx="2">
                  <c:v>101.13</c:v>
                </c:pt>
                <c:pt idx="3">
                  <c:v>97.99</c:v>
                </c:pt>
                <c:pt idx="4">
                  <c:v>101.98</c:v>
                </c:pt>
              </c:numCache>
            </c:numRef>
          </c:val>
          <c:extLst>
            <c:ext xmlns:c16="http://schemas.microsoft.com/office/drawing/2014/chart" uri="{C3380CC4-5D6E-409C-BE32-E72D297353CC}">
              <c16:uniqueId val="{00000000-B63B-440D-B40F-4C18FC9282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B-440D-B40F-4C18FC9282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B-44D8-9E99-197ECA7A17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B-44D8-9E99-197ECA7A17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6C-4E76-B445-C74C2B93CC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C-4E76-B445-C74C2B93CC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E-4BA4-9940-F930E01151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E-4BA4-9940-F930E01151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8-4838-A0A2-B946EFAF3D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8-4838-A0A2-B946EFAF3D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9.99</c:v>
                </c:pt>
                <c:pt idx="1">
                  <c:v>9.75</c:v>
                </c:pt>
                <c:pt idx="2">
                  <c:v>9.48</c:v>
                </c:pt>
                <c:pt idx="3">
                  <c:v>7.29</c:v>
                </c:pt>
                <c:pt idx="4">
                  <c:v>6.06</c:v>
                </c:pt>
              </c:numCache>
            </c:numRef>
          </c:val>
          <c:extLst>
            <c:ext xmlns:c16="http://schemas.microsoft.com/office/drawing/2014/chart" uri="{C3380CC4-5D6E-409C-BE32-E72D297353CC}">
              <c16:uniqueId val="{00000000-895F-495E-AEC7-D016B548FA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895F-495E-AEC7-D016B548FA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76.8</c:v>
                </c:pt>
                <c:pt idx="1">
                  <c:v>75.19</c:v>
                </c:pt>
                <c:pt idx="2">
                  <c:v>75.13</c:v>
                </c:pt>
                <c:pt idx="3">
                  <c:v>73.849999999999994</c:v>
                </c:pt>
                <c:pt idx="4">
                  <c:v>74.09</c:v>
                </c:pt>
              </c:numCache>
            </c:numRef>
          </c:val>
          <c:extLst>
            <c:ext xmlns:c16="http://schemas.microsoft.com/office/drawing/2014/chart" uri="{C3380CC4-5D6E-409C-BE32-E72D297353CC}">
              <c16:uniqueId val="{00000000-65A4-423A-99BB-74159356AF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65A4-423A-99BB-74159356AF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187.66</c:v>
                </c:pt>
                <c:pt idx="1">
                  <c:v>187.53</c:v>
                </c:pt>
                <c:pt idx="2">
                  <c:v>192</c:v>
                </c:pt>
                <c:pt idx="3">
                  <c:v>200.77</c:v>
                </c:pt>
                <c:pt idx="4">
                  <c:v>283.33999999999997</c:v>
                </c:pt>
              </c:numCache>
            </c:numRef>
          </c:val>
          <c:extLst>
            <c:ext xmlns:c16="http://schemas.microsoft.com/office/drawing/2014/chart" uri="{C3380CC4-5D6E-409C-BE32-E72D297353CC}">
              <c16:uniqueId val="{00000000-EF18-45AE-A65A-BC823FE414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EF18-45AE-A65A-BC823FE414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7129</v>
      </c>
      <c r="AM8" s="69"/>
      <c r="AN8" s="69"/>
      <c r="AO8" s="69"/>
      <c r="AP8" s="69"/>
      <c r="AQ8" s="69"/>
      <c r="AR8" s="69"/>
      <c r="AS8" s="69"/>
      <c r="AT8" s="68">
        <f>データ!T6</f>
        <v>67.58</v>
      </c>
      <c r="AU8" s="68"/>
      <c r="AV8" s="68"/>
      <c r="AW8" s="68"/>
      <c r="AX8" s="68"/>
      <c r="AY8" s="68"/>
      <c r="AZ8" s="68"/>
      <c r="BA8" s="68"/>
      <c r="BB8" s="68">
        <f>データ!U6</f>
        <v>105.49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18.59</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1309</v>
      </c>
      <c r="AM10" s="69"/>
      <c r="AN10" s="69"/>
      <c r="AO10" s="69"/>
      <c r="AP10" s="69"/>
      <c r="AQ10" s="69"/>
      <c r="AR10" s="69"/>
      <c r="AS10" s="69"/>
      <c r="AT10" s="68">
        <f>データ!W6</f>
        <v>0.1</v>
      </c>
      <c r="AU10" s="68"/>
      <c r="AV10" s="68"/>
      <c r="AW10" s="68"/>
      <c r="AX10" s="68"/>
      <c r="AY10" s="68"/>
      <c r="AZ10" s="68"/>
      <c r="BA10" s="68"/>
      <c r="BB10" s="68">
        <f>データ!X6</f>
        <v>13090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DufI35QbZmnfgMacIsDTWNJwmftfrQx2rQF8W5oUv9Txrpozz9BH12y7cofCO0nytg5mQ+vtbjqK5IviZb7/+w==" saltValue="w96Evpmfu+s6e0tPdG30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435317</v>
      </c>
      <c r="D6" s="33">
        <f t="shared" si="3"/>
        <v>47</v>
      </c>
      <c r="E6" s="33">
        <f t="shared" si="3"/>
        <v>18</v>
      </c>
      <c r="F6" s="33">
        <f t="shared" si="3"/>
        <v>0</v>
      </c>
      <c r="G6" s="33">
        <f t="shared" si="3"/>
        <v>0</v>
      </c>
      <c r="H6" s="33" t="str">
        <f t="shared" si="3"/>
        <v>熊本県　苓北町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18.59</v>
      </c>
      <c r="Q6" s="34">
        <f t="shared" si="3"/>
        <v>100</v>
      </c>
      <c r="R6" s="34">
        <f t="shared" si="3"/>
        <v>3300</v>
      </c>
      <c r="S6" s="34">
        <f t="shared" si="3"/>
        <v>7129</v>
      </c>
      <c r="T6" s="34">
        <f t="shared" si="3"/>
        <v>67.58</v>
      </c>
      <c r="U6" s="34">
        <f t="shared" si="3"/>
        <v>105.49</v>
      </c>
      <c r="V6" s="34">
        <f t="shared" si="3"/>
        <v>1309</v>
      </c>
      <c r="W6" s="34">
        <f t="shared" si="3"/>
        <v>0.1</v>
      </c>
      <c r="X6" s="34">
        <f t="shared" si="3"/>
        <v>13090</v>
      </c>
      <c r="Y6" s="35">
        <f>IF(Y7="",NA(),Y7)</f>
        <v>101.42</v>
      </c>
      <c r="Z6" s="35">
        <f t="shared" ref="Z6:AH6" si="4">IF(Z7="",NA(),Z7)</f>
        <v>100.58</v>
      </c>
      <c r="AA6" s="35">
        <f t="shared" si="4"/>
        <v>101.13</v>
      </c>
      <c r="AB6" s="35">
        <f t="shared" si="4"/>
        <v>97.99</v>
      </c>
      <c r="AC6" s="35">
        <f t="shared" si="4"/>
        <v>101.98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9.99</v>
      </c>
      <c r="BG6" s="35">
        <f t="shared" ref="BG6:BO6" si="7">IF(BG7="",NA(),BG7)</f>
        <v>9.75</v>
      </c>
      <c r="BH6" s="35">
        <f t="shared" si="7"/>
        <v>9.48</v>
      </c>
      <c r="BI6" s="35">
        <f t="shared" si="7"/>
        <v>7.29</v>
      </c>
      <c r="BJ6" s="35">
        <f t="shared" si="7"/>
        <v>6.06</v>
      </c>
      <c r="BK6" s="35">
        <f t="shared" si="7"/>
        <v>241.49</v>
      </c>
      <c r="BL6" s="35">
        <f t="shared" si="7"/>
        <v>248.44</v>
      </c>
      <c r="BM6" s="35">
        <f t="shared" si="7"/>
        <v>244.85</v>
      </c>
      <c r="BN6" s="35">
        <f t="shared" si="7"/>
        <v>296.89</v>
      </c>
      <c r="BO6" s="35">
        <f t="shared" si="7"/>
        <v>270.57</v>
      </c>
      <c r="BP6" s="34" t="str">
        <f>IF(BP7="","",IF(BP7="-","【-】","【"&amp;SUBSTITUTE(TEXT(BP7,"#,##0.00"),"-","△")&amp;"】"))</f>
        <v>【307.23】</v>
      </c>
      <c r="BQ6" s="35">
        <f>IF(BQ7="",NA(),BQ7)</f>
        <v>76.8</v>
      </c>
      <c r="BR6" s="35">
        <f t="shared" ref="BR6:BZ6" si="8">IF(BR7="",NA(),BR7)</f>
        <v>75.19</v>
      </c>
      <c r="BS6" s="35">
        <f t="shared" si="8"/>
        <v>75.13</v>
      </c>
      <c r="BT6" s="35">
        <f t="shared" si="8"/>
        <v>73.849999999999994</v>
      </c>
      <c r="BU6" s="35">
        <f t="shared" si="8"/>
        <v>74.09</v>
      </c>
      <c r="BV6" s="35">
        <f t="shared" si="8"/>
        <v>65.7</v>
      </c>
      <c r="BW6" s="35">
        <f t="shared" si="8"/>
        <v>66.73</v>
      </c>
      <c r="BX6" s="35">
        <f t="shared" si="8"/>
        <v>64.78</v>
      </c>
      <c r="BY6" s="35">
        <f t="shared" si="8"/>
        <v>63.06</v>
      </c>
      <c r="BZ6" s="35">
        <f t="shared" si="8"/>
        <v>62.5</v>
      </c>
      <c r="CA6" s="34" t="str">
        <f>IF(CA7="","",IF(CA7="-","【-】","【"&amp;SUBSTITUTE(TEXT(CA7,"#,##0.00"),"-","△")&amp;"】"))</f>
        <v>【59.98】</v>
      </c>
      <c r="CB6" s="35">
        <f>IF(CB7="",NA(),CB7)</f>
        <v>187.66</v>
      </c>
      <c r="CC6" s="35">
        <f t="shared" ref="CC6:CK6" si="9">IF(CC7="",NA(),CC7)</f>
        <v>187.53</v>
      </c>
      <c r="CD6" s="35">
        <f t="shared" si="9"/>
        <v>192</v>
      </c>
      <c r="CE6" s="35">
        <f t="shared" si="9"/>
        <v>200.77</v>
      </c>
      <c r="CF6" s="35">
        <f t="shared" si="9"/>
        <v>283.33999999999997</v>
      </c>
      <c r="CG6" s="35">
        <f t="shared" si="9"/>
        <v>247.94</v>
      </c>
      <c r="CH6" s="35">
        <f t="shared" si="9"/>
        <v>241.29</v>
      </c>
      <c r="CI6" s="35">
        <f t="shared" si="9"/>
        <v>250.21</v>
      </c>
      <c r="CJ6" s="35">
        <f t="shared" si="9"/>
        <v>264.77</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60.25</v>
      </c>
      <c r="CS6" s="35">
        <f t="shared" si="10"/>
        <v>61.94</v>
      </c>
      <c r="CT6" s="35">
        <f t="shared" si="10"/>
        <v>61.79</v>
      </c>
      <c r="CU6" s="35">
        <f t="shared" si="10"/>
        <v>59.94</v>
      </c>
      <c r="CV6" s="35">
        <f t="shared" si="10"/>
        <v>59.64</v>
      </c>
      <c r="CW6" s="34" t="str">
        <f>IF(CW7="","",IF(CW7="-","【-】","【"&amp;SUBSTITUTE(TEXT(CW7,"#,##0.00"),"-","△")&amp;"】"))</f>
        <v>【58.71】</v>
      </c>
      <c r="CX6" s="35">
        <f>IF(CX7="",NA(),CX7)</f>
        <v>77.95</v>
      </c>
      <c r="CY6" s="35">
        <f t="shared" ref="CY6:DG6" si="11">IF(CY7="",NA(),CY7)</f>
        <v>77.98</v>
      </c>
      <c r="CZ6" s="35">
        <f t="shared" si="11"/>
        <v>78.62</v>
      </c>
      <c r="DA6" s="35">
        <f t="shared" si="11"/>
        <v>78.64</v>
      </c>
      <c r="DB6" s="35">
        <f t="shared" si="11"/>
        <v>80.06</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435317</v>
      </c>
      <c r="D7" s="37">
        <v>47</v>
      </c>
      <c r="E7" s="37">
        <v>18</v>
      </c>
      <c r="F7" s="37">
        <v>0</v>
      </c>
      <c r="G7" s="37">
        <v>0</v>
      </c>
      <c r="H7" s="37" t="s">
        <v>98</v>
      </c>
      <c r="I7" s="37" t="s">
        <v>99</v>
      </c>
      <c r="J7" s="37" t="s">
        <v>100</v>
      </c>
      <c r="K7" s="37" t="s">
        <v>101</v>
      </c>
      <c r="L7" s="37" t="s">
        <v>102</v>
      </c>
      <c r="M7" s="37" t="s">
        <v>103</v>
      </c>
      <c r="N7" s="38" t="s">
        <v>104</v>
      </c>
      <c r="O7" s="38" t="s">
        <v>105</v>
      </c>
      <c r="P7" s="38">
        <v>18.59</v>
      </c>
      <c r="Q7" s="38">
        <v>100</v>
      </c>
      <c r="R7" s="38">
        <v>3300</v>
      </c>
      <c r="S7" s="38">
        <v>7129</v>
      </c>
      <c r="T7" s="38">
        <v>67.58</v>
      </c>
      <c r="U7" s="38">
        <v>105.49</v>
      </c>
      <c r="V7" s="38">
        <v>1309</v>
      </c>
      <c r="W7" s="38">
        <v>0.1</v>
      </c>
      <c r="X7" s="38">
        <v>13090</v>
      </c>
      <c r="Y7" s="38">
        <v>101.42</v>
      </c>
      <c r="Z7" s="38">
        <v>100.58</v>
      </c>
      <c r="AA7" s="38">
        <v>101.13</v>
      </c>
      <c r="AB7" s="38">
        <v>97.99</v>
      </c>
      <c r="AC7" s="38">
        <v>101.98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9.99</v>
      </c>
      <c r="BG7" s="38">
        <v>9.75</v>
      </c>
      <c r="BH7" s="38">
        <v>9.48</v>
      </c>
      <c r="BI7" s="38">
        <v>7.29</v>
      </c>
      <c r="BJ7" s="38">
        <v>6.06</v>
      </c>
      <c r="BK7" s="38">
        <v>241.49</v>
      </c>
      <c r="BL7" s="38">
        <v>248.44</v>
      </c>
      <c r="BM7" s="38">
        <v>244.85</v>
      </c>
      <c r="BN7" s="38">
        <v>296.89</v>
      </c>
      <c r="BO7" s="38">
        <v>270.57</v>
      </c>
      <c r="BP7" s="38">
        <v>307.23</v>
      </c>
      <c r="BQ7" s="38">
        <v>76.8</v>
      </c>
      <c r="BR7" s="38">
        <v>75.19</v>
      </c>
      <c r="BS7" s="38">
        <v>75.13</v>
      </c>
      <c r="BT7" s="38">
        <v>73.849999999999994</v>
      </c>
      <c r="BU7" s="38">
        <v>74.09</v>
      </c>
      <c r="BV7" s="38">
        <v>65.7</v>
      </c>
      <c r="BW7" s="38">
        <v>66.73</v>
      </c>
      <c r="BX7" s="38">
        <v>64.78</v>
      </c>
      <c r="BY7" s="38">
        <v>63.06</v>
      </c>
      <c r="BZ7" s="38">
        <v>62.5</v>
      </c>
      <c r="CA7" s="38">
        <v>59.98</v>
      </c>
      <c r="CB7" s="38">
        <v>187.66</v>
      </c>
      <c r="CC7" s="38">
        <v>187.53</v>
      </c>
      <c r="CD7" s="38">
        <v>192</v>
      </c>
      <c r="CE7" s="38">
        <v>200.77</v>
      </c>
      <c r="CF7" s="38">
        <v>283.33999999999997</v>
      </c>
      <c r="CG7" s="38">
        <v>247.94</v>
      </c>
      <c r="CH7" s="38">
        <v>241.29</v>
      </c>
      <c r="CI7" s="38">
        <v>250.21</v>
      </c>
      <c r="CJ7" s="38">
        <v>264.77</v>
      </c>
      <c r="CK7" s="38">
        <v>269.33</v>
      </c>
      <c r="CL7" s="38">
        <v>272.98</v>
      </c>
      <c r="CM7" s="38" t="s">
        <v>104</v>
      </c>
      <c r="CN7" s="38" t="s">
        <v>104</v>
      </c>
      <c r="CO7" s="38" t="s">
        <v>104</v>
      </c>
      <c r="CP7" s="38" t="s">
        <v>104</v>
      </c>
      <c r="CQ7" s="38" t="s">
        <v>104</v>
      </c>
      <c r="CR7" s="38">
        <v>60.25</v>
      </c>
      <c r="CS7" s="38">
        <v>61.94</v>
      </c>
      <c r="CT7" s="38">
        <v>61.79</v>
      </c>
      <c r="CU7" s="38">
        <v>59.94</v>
      </c>
      <c r="CV7" s="38">
        <v>59.64</v>
      </c>
      <c r="CW7" s="38">
        <v>58.71</v>
      </c>
      <c r="CX7" s="38">
        <v>77.95</v>
      </c>
      <c r="CY7" s="38">
        <v>77.98</v>
      </c>
      <c r="CZ7" s="38">
        <v>78.62</v>
      </c>
      <c r="DA7" s="38">
        <v>78.64</v>
      </c>
      <c r="DB7" s="38">
        <v>80.06</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2021-01-27T07:37:41Z</cp:lastPrinted>
  <dcterms:created xsi:type="dcterms:W3CDTF">2020-12-04T03:19:10Z</dcterms:created>
  <dcterms:modified xsi:type="dcterms:W3CDTF">2021-01-27T07:56:27Z</dcterms:modified>
  <cp:category/>
</cp:coreProperties>
</file>