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Y:\◎調査もの◎\☆Ｒ2調査関係☆\1.庁舎内調査\済【1月27日〆切】経営状況比較表\30 益城町\下水道（法非適）\"/>
    </mc:Choice>
  </mc:AlternateContent>
  <xr:revisionPtr revIDLastSave="0" documentId="10_ncr:8100000_{DB35F8EB-A3DC-42C8-B035-0205E38FE0FD}" xr6:coauthVersionLast="33" xr6:coauthVersionMax="33" xr10:uidLastSave="{00000000-0000-0000-0000-000000000000}"/>
  <workbookProtection workbookAlgorithmName="SHA-512" workbookHashValue="k4F4IAjZh/m063pMraNbefklz5cja9sl5TvfLSf16RDiH0U1UP+sdgT6u7XbHb9AJDmAxbXCJ0GClRFo1fxx9Q==" workbookSaltValue="z3O0rWtAdFpCzSPHXhXScA==" workbookSpinCount="100000" lockStructure="1"/>
  <bookViews>
    <workbookView xWindow="0" yWindow="0" windowWidth="20490" windowHeight="8955"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<sst xmlns="http://schemas.openxmlformats.org/spreadsheetml/2006/main" count="241" uniqueCount="122">
  <si>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</si>
  <si>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</si>
  <si>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</si>
  <si>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</si>
  <si>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</si>
  <si>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</si>
  <si>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</si>
  <si>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</si>
  <si>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</si>
  <si>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</si>
  <si>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</si>
  <si>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</si>
  <si>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</si>
  <si>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</si>
  <si>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</si>
  <si>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</si>
  <si>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</si>
  <si>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</si>
  <si>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</si>
  <si>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</si>
  <si>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</si>
  <si>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</si>
  <si>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</si>
  <si>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</si>
  <si>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</si>
  <si>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</si>
  <si>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</si>
  <si>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</si>
  <si>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</si>
  <si>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</si>
  <si>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</si>
  <si>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</si>
  <si>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</si>
  <si>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</si>
  <si>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</si>
  <si>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</si>
  <si>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</si>
  <si>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</si>
  <si>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</si>
  <si>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</si>
  <si>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</si>
  <si>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</si>
  <si>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</si>
  <si>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</si>
  <si>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</si>
  <si>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</si>
  <si>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</si>
  <si>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</si>
  <si>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</si>
  <si>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</si>
  <si>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</si>
  <si>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</si>
  <si>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</si>
  <si>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</si>
  <si>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</si>
  <si>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</si>
  <si>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</si>
  <si>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</si>
  <si>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</si>
  <si>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</si>
  <si>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</si>
  <si>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</si>
  <si>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</si>
  <si>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</si>
  <si>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</si>
  <si>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</si>
  <si>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</si>
  <si>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</si>
  <si>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</si>
  <si>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</si>
  <si>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</si>
  <si>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</si>
  <si>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</si>
  <si>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</si>
  <si>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</si>
  <si>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</si>
  <si>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</si>
  <si>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</si>
  <si>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</si>
  <si>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</si>
  <si>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</si>
  <si>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</si>
  <si>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</si>
  <si>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</si>
  <si>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</si>
  <si>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</si>
  <si>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</si>
  <si>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</si>
  <si>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</si>
  <si>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</si>
  <si>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</si>
  <si>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</si>
  <si>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</si>
  <si>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</si>
  <si>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</si>
  <si>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</si>
  <si>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</si>
  <si>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</si>
  <si>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</si>
  <si>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</si>
  <si>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</si>
  <si>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</si>
  <si>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</si>
  <si>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</si>
  <si>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</si>
  <si>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</si>
  <si>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</si>
  <si>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</si>
  <si>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</si>
  <si>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</si>
  <si>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</si>
  <si>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</si>
  <si>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</si>
  <si>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</si>
  <si>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</si>
  <si>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</si>
  <si>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</si>
  <si>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</si>
  <si>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</si>
  <si>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処理場は、供用開始から26年が経ち水処理、汚泥処理施設等の設備の劣化による老朽化が進んでおり平成28年度から、設備等の改築更新工事をおこなっており、今後も「ストックマネジメント計画」に沿った改築更新工事をおこなっていく予定である。
　また、管路も同様に熊本地震で被災した部分についてはすべて復旧したものの、今後は管路ストックマネジメント計画を策定し、耐用年数に応じた管路の適正な維持管理をおこなっていく予定である。</t>
    <rPh sb="6" eb="8">
      <t>キョウヨウ</t>
    </rPh>
    <rPh sb="8" eb="10">
      <t>カイシ</t>
    </rPh>
    <rPh sb="14" eb="15">
      <t>ネン</t>
    </rPh>
    <rPh sb="16" eb="17">
      <t>タ</t>
    </rPh>
    <rPh sb="18" eb="19">
      <t>ミズ</t>
    </rPh>
    <rPh sb="19" eb="21">
      <t>ショリ</t>
    </rPh>
    <rPh sb="22" eb="24">
      <t>オデイ</t>
    </rPh>
    <rPh sb="24" eb="26">
      <t>ショリ</t>
    </rPh>
    <rPh sb="26" eb="28">
      <t>シセツ</t>
    </rPh>
    <rPh sb="28" eb="29">
      <t>トウ</t>
    </rPh>
    <rPh sb="30" eb="32">
      <t>セツビ</t>
    </rPh>
    <rPh sb="33" eb="35">
      <t>レッカ</t>
    </rPh>
    <rPh sb="38" eb="41">
      <t>ロウキュウカ</t>
    </rPh>
    <rPh sb="42" eb="43">
      <t>スス</t>
    </rPh>
    <rPh sb="47" eb="49">
      <t>ヘイセイ</t>
    </rPh>
    <rPh sb="51" eb="52">
      <t>ネン</t>
    </rPh>
    <rPh sb="52" eb="53">
      <t>ド</t>
    </rPh>
    <rPh sb="56" eb="58">
      <t>セツビ</t>
    </rPh>
    <rPh sb="58" eb="59">
      <t>トウ</t>
    </rPh>
    <rPh sb="60" eb="62">
      <t>カイチク</t>
    </rPh>
    <rPh sb="62" eb="64">
      <t>コウシン</t>
    </rPh>
    <rPh sb="64" eb="66">
      <t>コウジ</t>
    </rPh>
    <rPh sb="75" eb="77">
      <t>コンゴ</t>
    </rPh>
    <rPh sb="89" eb="91">
      <t>ケイカク</t>
    </rPh>
    <rPh sb="93" eb="94">
      <t>ソ</t>
    </rPh>
    <rPh sb="96" eb="98">
      <t>カイチク</t>
    </rPh>
    <rPh sb="98" eb="100">
      <t>コウシン</t>
    </rPh>
    <rPh sb="100" eb="102">
      <t>コウジ</t>
    </rPh>
    <rPh sb="110" eb="112">
      <t>ヨテイ</t>
    </rPh>
    <rPh sb="121" eb="123">
      <t>カンロ</t>
    </rPh>
    <rPh sb="124" eb="126">
      <t>ドウヨウ</t>
    </rPh>
    <rPh sb="127" eb="129">
      <t>クマモト</t>
    </rPh>
    <rPh sb="129" eb="131">
      <t>ジシン</t>
    </rPh>
    <rPh sb="132" eb="134">
      <t>ヒサイ</t>
    </rPh>
    <rPh sb="136" eb="138">
      <t>ブブン</t>
    </rPh>
    <rPh sb="146" eb="148">
      <t>フッキュウ</t>
    </rPh>
    <rPh sb="154" eb="156">
      <t>コンゴ</t>
    </rPh>
    <rPh sb="157" eb="159">
      <t>カンロ</t>
    </rPh>
    <rPh sb="169" eb="171">
      <t>ケイカク</t>
    </rPh>
    <rPh sb="172" eb="174">
      <t>サクテイ</t>
    </rPh>
    <rPh sb="176" eb="178">
      <t>タイヨウ</t>
    </rPh>
    <rPh sb="178" eb="180">
      <t>ネンスウ</t>
    </rPh>
    <rPh sb="181" eb="182">
      <t>オウ</t>
    </rPh>
    <rPh sb="184" eb="186">
      <t>カンロ</t>
    </rPh>
    <rPh sb="187" eb="189">
      <t>テキセイ</t>
    </rPh>
    <rPh sb="190" eb="192">
      <t>イジ</t>
    </rPh>
    <rPh sb="192" eb="194">
      <t>カンリ</t>
    </rPh>
    <rPh sb="202" eb="204">
      <t>ヨテイ</t>
    </rPh>
    <phoneticPr fontId="4"/>
  </si>
  <si>
    <t>　平成28年熊本地震により本町は大きな被害を受け非常に苦しい経営を強いられたが、復旧工事もほぼ終了し、徐々に回復しているところであるが、地震前の状況には至っておらず、暫くは厳しい財政状況が続くものと思われる。
　しかしながら、今後は企業会計移行を契機として、定期的な料金改正などをおこないながら経営の健全化を図っていくところである。</t>
    <rPh sb="1" eb="3">
      <t>ヘイセイ</t>
    </rPh>
    <rPh sb="6" eb="8">
      <t>クマモト</t>
    </rPh>
    <rPh sb="8" eb="10">
      <t>ジシン</t>
    </rPh>
    <rPh sb="13" eb="15">
      <t>ホンチョウ</t>
    </rPh>
    <rPh sb="16" eb="17">
      <t>オオ</t>
    </rPh>
    <rPh sb="19" eb="21">
      <t>ヒガイ</t>
    </rPh>
    <rPh sb="22" eb="23">
      <t>ウ</t>
    </rPh>
    <rPh sb="24" eb="26">
      <t>ヒジョウ</t>
    </rPh>
    <rPh sb="27" eb="28">
      <t>クル</t>
    </rPh>
    <rPh sb="30" eb="32">
      <t>ケイエイ</t>
    </rPh>
    <rPh sb="33" eb="34">
      <t>シ</t>
    </rPh>
    <rPh sb="40" eb="42">
      <t>フッキュウ</t>
    </rPh>
    <rPh sb="42" eb="44">
      <t>コウジ</t>
    </rPh>
    <rPh sb="47" eb="49">
      <t>シュウリョウ</t>
    </rPh>
    <rPh sb="51" eb="53">
      <t>ジョジョ</t>
    </rPh>
    <rPh sb="54" eb="56">
      <t>カイフク</t>
    </rPh>
    <rPh sb="68" eb="70">
      <t>ジシン</t>
    </rPh>
    <rPh sb="70" eb="71">
      <t>マエ</t>
    </rPh>
    <rPh sb="72" eb="74">
      <t>ジョウキョウ</t>
    </rPh>
    <rPh sb="76" eb="77">
      <t>イタ</t>
    </rPh>
    <rPh sb="83" eb="84">
      <t>シバラ</t>
    </rPh>
    <rPh sb="86" eb="87">
      <t>キビ</t>
    </rPh>
    <rPh sb="91" eb="93">
      <t>ジョウキョウ</t>
    </rPh>
    <rPh sb="94" eb="95">
      <t>ツヅ</t>
    </rPh>
    <rPh sb="99" eb="100">
      <t>オモ</t>
    </rPh>
    <rPh sb="113" eb="115">
      <t>コンゴ</t>
    </rPh>
    <rPh sb="116" eb="118">
      <t>キギョウ</t>
    </rPh>
    <rPh sb="118" eb="120">
      <t>カイケイ</t>
    </rPh>
    <rPh sb="120" eb="122">
      <t>イコウ</t>
    </rPh>
    <rPh sb="123" eb="125">
      <t>ケイキ</t>
    </rPh>
    <rPh sb="129" eb="132">
      <t>テイキテキ</t>
    </rPh>
    <rPh sb="133" eb="135">
      <t>リョウキン</t>
    </rPh>
    <rPh sb="135" eb="137">
      <t>カイセイ</t>
    </rPh>
    <rPh sb="147" eb="149">
      <t>ケイエイ</t>
    </rPh>
    <rPh sb="150" eb="153">
      <t>ケンゼンカ</t>
    </rPh>
    <rPh sb="154" eb="155">
      <t>ハカ</t>
    </rPh>
    <phoneticPr fontId="4"/>
  </si>
  <si>
    <t>　平成28年熊本地震から4年が経過し、経営状態も厳しい状況が続いていたが、令和元年度は災害公営住宅や住宅の復旧が進み、徐々に地震前の人口にもどりつつあり、今後も増加するものと思われ、また令和2年1月に使用料改定をおこなったため今後は料金収入も増加するものと期待している。
　今回の分析表を比較すると、収益的収支比率、経費回収率、汚水処理原価については前年度と比較すると多少変動しているが、これは令和2年4月からの法適用事業への移行に際し前年度3月31日で打切決算となったことが影響していると思われ、当然これまでの決算であれば前年度とあまり変わらない状況ではないかと推測される。
　しかしながら、令和2年度からは企業会計となりこれまでとは大きく状況が変わるため、更なる経営健全化に取り組んでいかなければならないところである。</t>
    <rPh sb="1" eb="3">
      <t>ヘイセイ</t>
    </rPh>
    <rPh sb="5" eb="6">
      <t>ネン</t>
    </rPh>
    <rPh sb="6" eb="8">
      <t>クマモト</t>
    </rPh>
    <rPh sb="8" eb="10">
      <t>ジシン</t>
    </rPh>
    <rPh sb="13" eb="14">
      <t>ネン</t>
    </rPh>
    <rPh sb="15" eb="17">
      <t>ケイカ</t>
    </rPh>
    <rPh sb="19" eb="21">
      <t>ケイエイ</t>
    </rPh>
    <rPh sb="21" eb="23">
      <t>ジョウタイ</t>
    </rPh>
    <rPh sb="24" eb="25">
      <t>キビ</t>
    </rPh>
    <rPh sb="27" eb="29">
      <t>ジョウキョウ</t>
    </rPh>
    <rPh sb="30" eb="31">
      <t>ツヅ</t>
    </rPh>
    <rPh sb="37" eb="39">
      <t>レイワ</t>
    </rPh>
    <rPh sb="39" eb="41">
      <t>ガンネン</t>
    </rPh>
    <rPh sb="41" eb="42">
      <t>ド</t>
    </rPh>
    <rPh sb="43" eb="45">
      <t>サイガイ</t>
    </rPh>
    <rPh sb="45" eb="47">
      <t>コウエイ</t>
    </rPh>
    <rPh sb="47" eb="49">
      <t>ジュウタク</t>
    </rPh>
    <rPh sb="50" eb="52">
      <t>ジュウタク</t>
    </rPh>
    <rPh sb="53" eb="55">
      <t>フッキュウ</t>
    </rPh>
    <rPh sb="56" eb="57">
      <t>スス</t>
    </rPh>
    <rPh sb="59" eb="61">
      <t>ジョジョ</t>
    </rPh>
    <rPh sb="62" eb="64">
      <t>ジシン</t>
    </rPh>
    <rPh sb="64" eb="65">
      <t>マエ</t>
    </rPh>
    <rPh sb="66" eb="68">
      <t>ジンコウ</t>
    </rPh>
    <rPh sb="77" eb="79">
      <t>コンゴ</t>
    </rPh>
    <rPh sb="80" eb="82">
      <t>ゾウカ</t>
    </rPh>
    <rPh sb="87" eb="88">
      <t>オモ</t>
    </rPh>
    <rPh sb="93" eb="95">
      <t>レイワ</t>
    </rPh>
    <rPh sb="96" eb="97">
      <t>ネン</t>
    </rPh>
    <rPh sb="98" eb="99">
      <t>ガツ</t>
    </rPh>
    <rPh sb="100" eb="103">
      <t>シヨウリョウ</t>
    </rPh>
    <rPh sb="103" eb="105">
      <t>カイテイ</t>
    </rPh>
    <rPh sb="113" eb="115">
      <t>コンゴ</t>
    </rPh>
    <rPh sb="116" eb="118">
      <t>リョウキン</t>
    </rPh>
    <rPh sb="118" eb="120">
      <t>シュウニュウ</t>
    </rPh>
    <rPh sb="121" eb="123">
      <t>ゾウカ</t>
    </rPh>
    <rPh sb="128" eb="130">
      <t>キタイ</t>
    </rPh>
    <rPh sb="137" eb="139">
      <t>コンカイ</t>
    </rPh>
    <rPh sb="140" eb="142">
      <t>ブンセキ</t>
    </rPh>
    <rPh sb="142" eb="143">
      <t>ヒョウ</t>
    </rPh>
    <rPh sb="144" eb="146">
      <t>ヒカク</t>
    </rPh>
    <rPh sb="150" eb="153">
      <t>シュウエキテキ</t>
    </rPh>
    <rPh sb="153" eb="155">
      <t>シュウシ</t>
    </rPh>
    <rPh sb="155" eb="157">
      <t>ヒリツ</t>
    </rPh>
    <rPh sb="158" eb="160">
      <t>ケイヒ</t>
    </rPh>
    <rPh sb="160" eb="162">
      <t>カイシュウ</t>
    </rPh>
    <rPh sb="162" eb="163">
      <t>リツ</t>
    </rPh>
    <rPh sb="164" eb="166">
      <t>オスイ</t>
    </rPh>
    <rPh sb="166" eb="168">
      <t>ショリ</t>
    </rPh>
    <rPh sb="175" eb="178">
      <t>ゼンネンド</t>
    </rPh>
    <rPh sb="179" eb="181">
      <t>ヒカク</t>
    </rPh>
    <rPh sb="184" eb="186">
      <t>タショウ</t>
    </rPh>
    <rPh sb="186" eb="188">
      <t>ヘンドウ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</si>
</sst>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AE-4967-B5E2-913F78E56C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B8AE-4967-B5E2-913F78E56C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B7-457F-B99B-6F073B957C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88B7-457F-B99B-6F073B957C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67.760000000000005</c:v>
                </c:pt>
                <c:pt idx="1">
                  <c:v>68.73</c:v>
                </c:pt>
                <c:pt idx="2">
                  <c:v>74.7</c:v>
                </c:pt>
                <c:pt idx="3">
                  <c:v>67.8</c:v>
                </c:pt>
                <c:pt idx="4">
                  <c:v>82</c:v>
                </c:pt>
              </c:numCache>
            </c:numRef>
          </c:val>
          <c:extLst>
            <c:ext xmlns:c16="http://schemas.microsoft.com/office/drawing/2014/chart" uri="{C3380CC4-5D6E-409C-BE32-E72D297353CC}">
              <c16:uniqueId val="{00000000-CC19-4F6C-8FEA-A0B5D2930C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CC19-4F6C-8FEA-A0B5D2930C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64.13</c:v>
                </c:pt>
                <c:pt idx="1">
                  <c:v>55.05</c:v>
                </c:pt>
                <c:pt idx="2">
                  <c:v>51</c:v>
                </c:pt>
                <c:pt idx="3">
                  <c:v>83.18</c:v>
                </c:pt>
                <c:pt idx="4">
                  <c:v>97.32</c:v>
                </c:pt>
              </c:numCache>
            </c:numRef>
          </c:val>
          <c:extLst>
            <c:ext xmlns:c16="http://schemas.microsoft.com/office/drawing/2014/chart" uri="{C3380CC4-5D6E-409C-BE32-E72D297353CC}">
              <c16:uniqueId val="{00000000-DB5E-419E-B2AA-938B88487C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5E-419E-B2AA-938B88487C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ED-496A-AB13-E81274EEF96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ED-496A-AB13-E81274EEF96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D1-4EC9-8104-C5106369BA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D1-4EC9-8104-C5106369BA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4-46CD-BC41-8255BBE019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4-46CD-BC41-8255BBE019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62-4222-8D01-BD840452A58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62-4222-8D01-BD840452A58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3021.32</c:v>
                </c:pt>
                <c:pt idx="1">
                  <c:v>3574.81</c:v>
                </c:pt>
                <c:pt idx="2">
                  <c:v>2221.6999999999998</c:v>
                </c:pt>
                <c:pt idx="3">
                  <c:v>2073.3000000000002</c:v>
                </c:pt>
                <c:pt idx="4">
                  <c:v>2097.87</c:v>
                </c:pt>
              </c:numCache>
            </c:numRef>
          </c:val>
          <c:extLst>
            <c:ext xmlns:c16="http://schemas.microsoft.com/office/drawing/2014/chart" uri="{C3380CC4-5D6E-409C-BE32-E72D297353CC}">
              <c16:uniqueId val="{00000000-3EA3-4914-AFCE-5A9641BBFDE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3EA3-4914-AFCE-5A9641BBFDE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67.97</c:v>
                </c:pt>
                <c:pt idx="1">
                  <c:v>98.76</c:v>
                </c:pt>
                <c:pt idx="2">
                  <c:v>55.88</c:v>
                </c:pt>
                <c:pt idx="3">
                  <c:v>73.86</c:v>
                </c:pt>
                <c:pt idx="4">
                  <c:v>65.459999999999994</c:v>
                </c:pt>
              </c:numCache>
            </c:numRef>
          </c:val>
          <c:extLst>
            <c:ext xmlns:c16="http://schemas.microsoft.com/office/drawing/2014/chart" uri="{C3380CC4-5D6E-409C-BE32-E72D297353CC}">
              <c16:uniqueId val="{00000000-0A41-4933-A489-13190787E75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0A41-4933-A489-13190787E75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218.63</c:v>
                </c:pt>
                <c:pt idx="1">
                  <c:v>150</c:v>
                </c:pt>
                <c:pt idx="2">
                  <c:v>268.64</c:v>
                </c:pt>
                <c:pt idx="3">
                  <c:v>202.35</c:v>
                </c:pt>
                <c:pt idx="4">
                  <c:v>196.5</c:v>
                </c:pt>
              </c:numCache>
            </c:numRef>
          </c:val>
          <c:extLst>
            <c:ext xmlns:c16="http://schemas.microsoft.com/office/drawing/2014/chart" uri="{C3380CC4-5D6E-409C-BE32-E72D297353CC}">
              <c16:uniqueId val="{00000000-0370-44CD-9611-F7574CDDDF4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0370-44CD-9611-F7574CDDDF4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益城町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33099</v>
      </c>
      <c r="AM8" s="51"/>
      <c r="AN8" s="51"/>
      <c r="AO8" s="51"/>
      <c r="AP8" s="51"/>
      <c r="AQ8" s="51"/>
      <c r="AR8" s="51"/>
      <c r="AS8" s="51"/>
      <c r="AT8" s="46">
        <f>データ!T6</f>
        <v>65.680000000000007</v>
      </c>
      <c r="AU8" s="46"/>
      <c r="AV8" s="46"/>
      <c r="AW8" s="46"/>
      <c r="AX8" s="46"/>
      <c r="AY8" s="46"/>
      <c r="AZ8" s="46"/>
      <c r="BA8" s="46"/>
      <c r="BB8" s="46">
        <f>データ!U6</f>
        <v>503.94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14.44</v>
      </c>
      <c r="Q10" s="46"/>
      <c r="R10" s="46"/>
      <c r="S10" s="46"/>
      <c r="T10" s="46"/>
      <c r="U10" s="46"/>
      <c r="V10" s="46"/>
      <c r="W10" s="46">
        <f>データ!Q6</f>
        <v>78.459999999999994</v>
      </c>
      <c r="X10" s="46"/>
      <c r="Y10" s="46"/>
      <c r="Z10" s="46"/>
      <c r="AA10" s="46"/>
      <c r="AB10" s="46"/>
      <c r="AC10" s="46"/>
      <c r="AD10" s="51">
        <f>データ!R6</f>
        <v>3284</v>
      </c>
      <c r="AE10" s="51"/>
      <c r="AF10" s="51"/>
      <c r="AG10" s="51"/>
      <c r="AH10" s="51"/>
      <c r="AI10" s="51"/>
      <c r="AJ10" s="51"/>
      <c r="AK10" s="2"/>
      <c r="AL10" s="51">
        <f>データ!V6</f>
        <v>4783</v>
      </c>
      <c r="AM10" s="51"/>
      <c r="AN10" s="51"/>
      <c r="AO10" s="51"/>
      <c r="AP10" s="51"/>
      <c r="AQ10" s="51"/>
      <c r="AR10" s="51"/>
      <c r="AS10" s="51"/>
      <c r="AT10" s="46">
        <f>データ!W6</f>
        <v>1.17</v>
      </c>
      <c r="AU10" s="46"/>
      <c r="AV10" s="46"/>
      <c r="AW10" s="46"/>
      <c r="AX10" s="46"/>
      <c r="AY10" s="46"/>
      <c r="AZ10" s="46"/>
      <c r="BA10" s="46"/>
      <c r="BB10" s="46">
        <f>データ!X6</f>
        <v>4088.03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nz9QhmNeVn+MJbL3PqxU4SoMR4z67HXxkxZEz0NyyGz3YXJQaRS1LSgnYDJn18nLfWGNfNzS9ZNx4ppypi7lxA==" saltValue="ehDHduFK+1QXyNWF1J5A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434434</v>
      </c>
      <c r="D6" s="33">
        <f t="shared" si="3"/>
        <v>47</v>
      </c>
      <c r="E6" s="33">
        <f t="shared" si="3"/>
        <v>17</v>
      </c>
      <c r="F6" s="33">
        <f t="shared" si="3"/>
        <v>4</v>
      </c>
      <c r="G6" s="33">
        <f t="shared" si="3"/>
        <v>0</v>
      </c>
      <c r="H6" s="33" t="str">
        <f t="shared" si="3"/>
        <v>熊本県　益城町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14.44</v>
      </c>
      <c r="Q6" s="34">
        <f t="shared" si="3"/>
        <v>78.459999999999994</v>
      </c>
      <c r="R6" s="34">
        <f t="shared" si="3"/>
        <v>3284</v>
      </c>
      <c r="S6" s="34">
        <f t="shared" si="3"/>
        <v>33099</v>
      </c>
      <c r="T6" s="34">
        <f t="shared" si="3"/>
        <v>65.680000000000007</v>
      </c>
      <c r="U6" s="34">
        <f t="shared" si="3"/>
        <v>503.94</v>
      </c>
      <c r="V6" s="34">
        <f t="shared" si="3"/>
        <v>4783</v>
      </c>
      <c r="W6" s="34">
        <f t="shared" si="3"/>
        <v>1.17</v>
      </c>
      <c r="X6" s="34">
        <f t="shared" si="3"/>
        <v>4088.03</v>
      </c>
      <c r="Y6" s="35">
        <f>IF(Y7="",NA(),Y7)</f>
        <v>64.13</v>
      </c>
      <c r="Z6" s="35">
        <f t="shared" ref="Z6:AH6" si="4">IF(Z7="",NA(),Z7)</f>
        <v>55.05</v>
      </c>
      <c r="AA6" s="35">
        <f t="shared" si="4"/>
        <v>51</v>
      </c>
      <c r="AB6" s="35">
        <f t="shared" si="4"/>
        <v>83.18</v>
      </c>
      <c r="AC6" s="35">
        <f t="shared" si="4"/>
        <v>97.32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3021.32</v>
      </c>
      <c r="BG6" s="35">
        <f t="shared" ref="BG6:BO6" si="7">IF(BG7="",NA(),BG7)</f>
        <v>3574.81</v>
      </c>
      <c r="BH6" s="35">
        <f t="shared" si="7"/>
        <v>2221.6999999999998</v>
      </c>
      <c r="BI6" s="35">
        <f t="shared" si="7"/>
        <v>2073.3000000000002</v>
      </c>
      <c r="BJ6" s="35">
        <f t="shared" si="7"/>
        <v>2097.87</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67.97</v>
      </c>
      <c r="BR6" s="35">
        <f t="shared" ref="BR6:BZ6" si="8">IF(BR7="",NA(),BR7)</f>
        <v>98.76</v>
      </c>
      <c r="BS6" s="35">
        <f t="shared" si="8"/>
        <v>55.88</v>
      </c>
      <c r="BT6" s="35">
        <f t="shared" si="8"/>
        <v>73.86</v>
      </c>
      <c r="BU6" s="35">
        <f t="shared" si="8"/>
        <v>65.459999999999994</v>
      </c>
      <c r="BV6" s="35">
        <f t="shared" si="8"/>
        <v>49.22</v>
      </c>
      <c r="BW6" s="35">
        <f t="shared" si="8"/>
        <v>53.7</v>
      </c>
      <c r="BX6" s="35">
        <f t="shared" si="8"/>
        <v>61.54</v>
      </c>
      <c r="BY6" s="35">
        <f t="shared" si="8"/>
        <v>63.97</v>
      </c>
      <c r="BZ6" s="35">
        <f t="shared" si="8"/>
        <v>59.67</v>
      </c>
      <c r="CA6" s="34" t="str">
        <f>IF(CA7="","",IF(CA7="-","【-】","【"&amp;SUBSTITUTE(TEXT(CA7,"#,##0.00"),"-","△")&amp;"】"))</f>
        <v>【74.17】</v>
      </c>
      <c r="CB6" s="35">
        <f>IF(CB7="",NA(),CB7)</f>
        <v>218.63</v>
      </c>
      <c r="CC6" s="35">
        <f t="shared" ref="CC6:CK6" si="9">IF(CC7="",NA(),CC7)</f>
        <v>150</v>
      </c>
      <c r="CD6" s="35">
        <f t="shared" si="9"/>
        <v>268.64</v>
      </c>
      <c r="CE6" s="35">
        <f t="shared" si="9"/>
        <v>202.35</v>
      </c>
      <c r="CF6" s="35">
        <f t="shared" si="9"/>
        <v>196.5</v>
      </c>
      <c r="CG6" s="35">
        <f t="shared" si="9"/>
        <v>332.02</v>
      </c>
      <c r="CH6" s="35">
        <f t="shared" si="9"/>
        <v>300.35000000000002</v>
      </c>
      <c r="CI6" s="35">
        <f t="shared" si="9"/>
        <v>267.86</v>
      </c>
      <c r="CJ6" s="35">
        <f t="shared" si="9"/>
        <v>256.82</v>
      </c>
      <c r="CK6" s="35">
        <f t="shared" si="9"/>
        <v>270.60000000000002</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37.72</v>
      </c>
      <c r="CT6" s="35">
        <f t="shared" si="10"/>
        <v>37.08</v>
      </c>
      <c r="CU6" s="35">
        <f t="shared" si="10"/>
        <v>37.46</v>
      </c>
      <c r="CV6" s="35">
        <f t="shared" si="10"/>
        <v>37.65</v>
      </c>
      <c r="CW6" s="34" t="str">
        <f>IF(CW7="","",IF(CW7="-","【-】","【"&amp;SUBSTITUTE(TEXT(CW7,"#,##0.00"),"-","△")&amp;"】"))</f>
        <v>【42.86】</v>
      </c>
      <c r="CX6" s="35">
        <f>IF(CX7="",NA(),CX7)</f>
        <v>67.760000000000005</v>
      </c>
      <c r="CY6" s="35">
        <f t="shared" ref="CY6:DG6" si="11">IF(CY7="",NA(),CY7)</f>
        <v>68.73</v>
      </c>
      <c r="CZ6" s="35">
        <f t="shared" si="11"/>
        <v>74.7</v>
      </c>
      <c r="DA6" s="35">
        <f t="shared" si="11"/>
        <v>67.8</v>
      </c>
      <c r="DB6" s="35">
        <f t="shared" si="11"/>
        <v>82</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434434</v>
      </c>
      <c r="D7" s="37">
        <v>47</v>
      </c>
      <c r="E7" s="37">
        <v>17</v>
      </c>
      <c r="F7" s="37">
        <v>4</v>
      </c>
      <c r="G7" s="37">
        <v>0</v>
      </c>
      <c r="H7" s="37" t="s">
        <v>99</v>
      </c>
      <c r="I7" s="37" t="s">
        <v>100</v>
      </c>
      <c r="J7" s="37" t="s">
        <v>101</v>
      </c>
      <c r="K7" s="37" t="s">
        <v>102</v>
      </c>
      <c r="L7" s="37" t="s">
        <v>103</v>
      </c>
      <c r="M7" s="37" t="s">
        <v>104</v>
      </c>
      <c r="N7" s="38" t="s">
        <v>105</v>
      </c>
      <c r="O7" s="38" t="s">
        <v>106</v>
      </c>
      <c r="P7" s="38">
        <v>14.44</v>
      </c>
      <c r="Q7" s="38">
        <v>78.459999999999994</v>
      </c>
      <c r="R7" s="38">
        <v>3284</v>
      </c>
      <c r="S7" s="38">
        <v>33099</v>
      </c>
      <c r="T7" s="38">
        <v>65.680000000000007</v>
      </c>
      <c r="U7" s="38">
        <v>503.94</v>
      </c>
      <c r="V7" s="38">
        <v>4783</v>
      </c>
      <c r="W7" s="38">
        <v>1.17</v>
      </c>
      <c r="X7" s="38">
        <v>4088.03</v>
      </c>
      <c r="Y7" s="38">
        <v>64.13</v>
      </c>
      <c r="Z7" s="38">
        <v>55.05</v>
      </c>
      <c r="AA7" s="38">
        <v>51</v>
      </c>
      <c r="AB7" s="38">
        <v>83.18</v>
      </c>
      <c r="AC7" s="38">
        <v>97.32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3021.32</v>
      </c>
      <c r="BG7" s="38">
        <v>3574.81</v>
      </c>
      <c r="BH7" s="38">
        <v>2221.6999999999998</v>
      </c>
      <c r="BI7" s="38">
        <v>2073.3000000000002</v>
      </c>
      <c r="BJ7" s="38">
        <v>2097.87</v>
      </c>
      <c r="BK7" s="38">
        <v>1673.47</v>
      </c>
      <c r="BL7" s="38">
        <v>1592.72</v>
      </c>
      <c r="BM7" s="38">
        <v>1223.96</v>
      </c>
      <c r="BN7" s="38">
        <v>1269.1500000000001</v>
      </c>
      <c r="BO7" s="38">
        <v>1087.96</v>
      </c>
      <c r="BP7" s="38">
        <v>1218.7</v>
      </c>
      <c r="BQ7" s="38">
        <v>67.97</v>
      </c>
      <c r="BR7" s="38">
        <v>98.76</v>
      </c>
      <c r="BS7" s="38">
        <v>55.88</v>
      </c>
      <c r="BT7" s="38">
        <v>73.86</v>
      </c>
      <c r="BU7" s="38">
        <v>65.459999999999994</v>
      </c>
      <c r="BV7" s="38">
        <v>49.22</v>
      </c>
      <c r="BW7" s="38">
        <v>53.7</v>
      </c>
      <c r="BX7" s="38">
        <v>61.54</v>
      </c>
      <c r="BY7" s="38">
        <v>63.97</v>
      </c>
      <c r="BZ7" s="38">
        <v>59.67</v>
      </c>
      <c r="CA7" s="38">
        <v>74.17</v>
      </c>
      <c r="CB7" s="38">
        <v>218.63</v>
      </c>
      <c r="CC7" s="38">
        <v>150</v>
      </c>
      <c r="CD7" s="38">
        <v>268.64</v>
      </c>
      <c r="CE7" s="38">
        <v>202.35</v>
      </c>
      <c r="CF7" s="38">
        <v>196.5</v>
      </c>
      <c r="CG7" s="38">
        <v>332.02</v>
      </c>
      <c r="CH7" s="38">
        <v>300.35000000000002</v>
      </c>
      <c r="CI7" s="38">
        <v>267.86</v>
      </c>
      <c r="CJ7" s="38">
        <v>256.82</v>
      </c>
      <c r="CK7" s="38">
        <v>270.60000000000002</v>
      </c>
      <c r="CL7" s="38">
        <v>218.56</v>
      </c>
      <c r="CM7" s="38" t="s">
        <v>105</v>
      </c>
      <c r="CN7" s="38" t="s">
        <v>105</v>
      </c>
      <c r="CO7" s="38" t="s">
        <v>105</v>
      </c>
      <c r="CP7" s="38" t="s">
        <v>105</v>
      </c>
      <c r="CQ7" s="38" t="s">
        <v>105</v>
      </c>
      <c r="CR7" s="38">
        <v>36.65</v>
      </c>
      <c r="CS7" s="38">
        <v>37.72</v>
      </c>
      <c r="CT7" s="38">
        <v>37.08</v>
      </c>
      <c r="CU7" s="38">
        <v>37.46</v>
      </c>
      <c r="CV7" s="38">
        <v>37.65</v>
      </c>
      <c r="CW7" s="38">
        <v>42.86</v>
      </c>
      <c r="CX7" s="38">
        <v>67.760000000000005</v>
      </c>
      <c r="CY7" s="38">
        <v>68.73</v>
      </c>
      <c r="CZ7" s="38">
        <v>74.7</v>
      </c>
      <c r="DA7" s="38">
        <v>67.8</v>
      </c>
      <c r="DB7" s="38">
        <v>82</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114</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2020-12-04T02:57:58Z</dcterms:created>
  <dcterms:modified xsi:type="dcterms:W3CDTF">2021-02-14T01:44:30Z</dcterms:modified>
  <cp:category/>
</cp:coreProperties>
</file>