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n2106\Desktop\17 南関町\17 南関町\下水道（法非適）\"/>
    </mc:Choice>
  </mc:AlternateContent>
  <xr:revisionPtr revIDLastSave="0" documentId="13_ncr:1_{A0CF2A3C-4B93-4C7C-920C-233B16E2E176}" xr6:coauthVersionLast="36" xr6:coauthVersionMax="36" xr10:uidLastSave="{00000000-0000-0000-0000-000000000000}"/>
  <workbookProtection workbookAlgorithmName="SHA-512" workbookHashValue="RaSq8NIV097sUjhSNHDqD/4eTa03hABYiwBfRlMitZVw9rfDvucTa/ppzFHvw3KOoQLoaPAN2VsH4ILtsG5TnQ==" workbookSaltValue="BGiVlPrPjMhBMLqk7bs7I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<sst xmlns="http://schemas.openxmlformats.org/spreadsheetml/2006/main" count="236" uniqueCount="122">
  <si>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</si>
  <si>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</si>
  <si>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</si>
  <si>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</si>
  <si>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</si>
  <si>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</si>
  <si>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</si>
  <si>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</si>
  <si>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</si>
  <si>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</si>
  <si>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</si>
  <si>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</si>
  <si>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</si>
  <si>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</si>
  <si>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</si>
  <si>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</si>
  <si>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</si>
  <si>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</si>
  <si>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</si>
  <si>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</si>
  <si>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</si>
  <si>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</si>
  <si>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</si>
  <si>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</si>
  <si>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</si>
  <si>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</si>
  <si>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</si>
  <si>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</si>
  <si>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</si>
  <si>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</si>
  <si>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</si>
  <si>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</si>
  <si>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</si>
  <si>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</si>
  <si>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</si>
  <si>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</si>
  <si>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</si>
  <si>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</si>
  <si>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</si>
  <si>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</si>
  <si>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</si>
  <si>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</si>
  <si>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</si>
  <si>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</si>
  <si>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</si>
  <si>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</si>
  <si>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</si>
  <si>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</si>
  <si>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</si>
  <si>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</si>
  <si>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</si>
  <si>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</si>
  <si>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</si>
  <si>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</si>
  <si>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</si>
  <si>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</si>
  <si>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</si>
  <si>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</si>
  <si>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</si>
  <si>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</si>
  <si>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</si>
  <si>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</si>
  <si>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</si>
  <si>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</si>
  <si>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</si>
  <si>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</si>
  <si>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</si>
  <si>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</si>
  <si>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</si>
  <si>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</si>
  <si>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</si>
  <si>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</si>
  <si>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</si>
  <si>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</si>
  <si>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</si>
  <si>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</si>
  <si>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</si>
  <si>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</si>
  <si>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</si>
  <si>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</si>
  <si>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</si>
  <si>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</si>
  <si>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</si>
  <si>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</si>
  <si>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</si>
  <si>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</si>
  <si>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</si>
  <si>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</si>
  <si>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</si>
  <si>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</si>
  <si>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</si>
  <si>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</si>
  <si>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</si>
  <si>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</si>
  <si>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</si>
  <si>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</si>
  <si>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</si>
  <si>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</si>
  <si>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</si>
  <si>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南関町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</si>
  <si>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</si>
  <si>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</si>
  <si>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</si>
  <si>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</si>
  <si>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</si>
  <si>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</si>
  <si>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</si>
  <si>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</si>
  <si>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</si>
  <si>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</si>
  <si>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</si>
  <si>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</si>
  <si>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</si>
  <si>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</si>
  <si>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</si>
  <si>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</si>
  <si>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</si>
  <si>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</si>
  <si>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</si>
  <si>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⑧水洗化率が低い状況にあるため、使用料、汚水量ともに少なく、類似団体に比べ④企業債残高対事業規模比率・⑥汚水処理原価は高く、①収益的収支比率・⑤経費回収率は、低い値を示している。
令和元年度下水道加入状況
処理区域内人口　2,505人
下水道普及人口　1,513人　普及率　60.4%
（今後の対策）
　経営戦略を策定するとともに、下水道接続への加入促進、料金改定等を行う。</t>
    <rPh sb="92" eb="94">
      <t>レイワ</t>
    </rPh>
    <rPh sb="94" eb="95">
      <t>ガン</t>
    </rPh>
    <rPh sb="155" eb="157">
      <t>ケイエイ</t>
    </rPh>
    <rPh sb="157" eb="159">
      <t>センリャク</t>
    </rPh>
    <rPh sb="160" eb="162">
      <t>サクテイ</t>
    </rPh>
    <rPh sb="187" eb="188">
      <t>オコナ</t>
    </rPh>
    <phoneticPr fontId="4"/>
  </si>
  <si>
    <t>　H14.4に供用開始し17年経過している。H30年度からR元年度にかけて下水道施設ｽﾄｯｸﾏﾈｼﾞﾒﾝﾄ計画を策定しており、計画に基づき老朽化対策を行う。</t>
    <rPh sb="14" eb="15">
      <t>ネン</t>
    </rPh>
    <rPh sb="15" eb="17">
      <t>ケイカ</t>
    </rPh>
    <rPh sb="63" eb="65">
      <t>ケイカク</t>
    </rPh>
    <rPh sb="66" eb="67">
      <t>モト</t>
    </rPh>
    <rPh sb="75" eb="76">
      <t>オコナ</t>
    </rPh>
    <phoneticPr fontId="4"/>
  </si>
  <si>
    <t>　下水道処理区域の面整備については、H30年度において完了し、支出の面では、地方債償還金額や維持管理費の割合が多い。また、これから始まる老朽化施設更新費用の増加も懸念される。
　今後の経営については、R2年度に経営戦略を策定することとしており、この計画に基づき、加入促進や料金改定等を検討することにより健全な経営を目指し、安全で安定した事業の継続に努める。</t>
    <rPh sb="102" eb="104">
      <t>ネンド</t>
    </rPh>
    <rPh sb="105" eb="107">
      <t>ケイエイ</t>
    </rPh>
    <rPh sb="107" eb="109">
      <t>センリャク</t>
    </rPh>
    <rPh sb="110" eb="112">
      <t>サクテイ</t>
    </rPh>
    <rPh sb="124" eb="126">
      <t>ケイカク</t>
    </rPh>
    <rPh sb="127" eb="128">
      <t>モト</t>
    </rPh>
    <rPh sb="142" eb="144">
      <t>ケントウ</t>
    </rPh>
    <rPh sb="151" eb="153">
      <t>ケンゼン</t>
    </rPh>
    <rPh sb="154" eb="156">
      <t>ケイエイ</t>
    </rPh>
    <rPh sb="157" eb="159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</si>
</sst>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8-48E7-A71E-881DDF42E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8-48E7-A71E-881DDF42E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</c:v>
                </c:pt>
                <c:pt idx="1">
                  <c:v>61.5</c:v>
                </c:pt>
                <c:pt idx="2">
                  <c:v>63.33</c:v>
                </c:pt>
                <c:pt idx="3">
                  <c:v>57.39</c:v>
                </c:pt>
                <c:pt idx="4">
                  <c:v>43.67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4-4589-8B6F-F4C230EEC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4-4589-8B6F-F4C230EEC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51.53</c:v>
                </c:pt>
                <c:pt idx="2">
                  <c:v>55.54</c:v>
                </c:pt>
                <c:pt idx="3">
                  <c:v>59.38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C-4DAB-8688-4EF81471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C-4DAB-8688-4EF81471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54.35</c:v>
                </c:pt>
                <c:pt idx="1">
                  <c:v>55.1</c:v>
                </c:pt>
                <c:pt idx="2">
                  <c:v>57.12</c:v>
                </c:pt>
                <c:pt idx="3">
                  <c:v>57.74</c:v>
                </c:pt>
                <c:pt idx="4">
                  <c:v>65.37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0-4FA9-9FA4-2A94FA34D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0-4FA9-9FA4-2A94FA34D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2-490C-8ACC-64387D6F0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2-490C-8ACC-64387D6F0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A-4C55-B2F5-81FFA5E8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A-4C55-B2F5-81FFA5E8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46D-8D52-F9F3FA682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4-446D-8D52-F9F3FA682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7-46A2-89F8-AF76B735D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87-46A2-89F8-AF76B735D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2272.58</c:v>
                </c:pt>
                <c:pt idx="2">
                  <c:v>2077.4899999999998</c:v>
                </c:pt>
                <c:pt idx="3">
                  <c:v>1917.63</c:v>
                </c:pt>
                <c:pt idx="4">
                  <c:v>1717.51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3-4113-9846-2B57C1F7B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3-4113-9846-2B57C1F7B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56.95</c:v>
                </c:pt>
                <c:pt idx="1">
                  <c:v>50.61</c:v>
                </c:pt>
                <c:pt idx="2">
                  <c:v>42.33</c:v>
                </c:pt>
                <c:pt idx="3">
                  <c:v>25.17</c:v>
                </c:pt>
                <c:pt idx="4">
                  <c:v>27.05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1-4F1C-80AA-2F720534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1-4F1C-80AA-2F720534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156.27000000000001</c:v>
                </c:pt>
                <c:pt idx="1">
                  <c:v>167.4</c:v>
                </c:pt>
                <c:pt idx="2">
                  <c:v>197.55</c:v>
                </c:pt>
                <c:pt idx="3">
                  <c:v>374.2</c:v>
                </c:pt>
                <c:pt idx="4">
                  <c:v>475.69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6-46CD-80EA-04346E64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6-46CD-80EA-04346E64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Z58" zoomScale="84" zoomScaleNormal="84" workbookViewId="0">
      <selection activeCell="BK66" sqref="BK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南関町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9633</v>
      </c>
      <c r="AM8" s="51"/>
      <c r="AN8" s="51"/>
      <c r="AO8" s="51"/>
      <c r="AP8" s="51"/>
      <c r="AQ8" s="51"/>
      <c r="AR8" s="51"/>
      <c r="AS8" s="51"/>
      <c r="AT8" s="46">
        <f>データ!T6</f>
        <v>68.92</v>
      </c>
      <c r="AU8" s="46"/>
      <c r="AV8" s="46"/>
      <c r="AW8" s="46"/>
      <c r="AX8" s="46"/>
      <c r="AY8" s="46"/>
      <c r="AZ8" s="46"/>
      <c r="BA8" s="46"/>
      <c r="BB8" s="46">
        <f>データ!U6</f>
        <v>139.77000000000001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26.15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3360</v>
      </c>
      <c r="AE10" s="51"/>
      <c r="AF10" s="51"/>
      <c r="AG10" s="51"/>
      <c r="AH10" s="51"/>
      <c r="AI10" s="51"/>
      <c r="AJ10" s="51"/>
      <c r="AK10" s="2"/>
      <c r="AL10" s="51">
        <f>データ!V6</f>
        <v>2505</v>
      </c>
      <c r="AM10" s="51"/>
      <c r="AN10" s="51"/>
      <c r="AO10" s="51"/>
      <c r="AP10" s="51"/>
      <c r="AQ10" s="51"/>
      <c r="AR10" s="51"/>
      <c r="AS10" s="51"/>
      <c r="AT10" s="46">
        <f>データ!W6</f>
        <v>1.1100000000000001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2256.7600000000002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121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45</v>
      </c>
      <c r="O86" s="26" t="str">
        <f>データ!EO6</f>
        <v>【0.28】</v>
      </c>
    </row>
  </sheetData>
  <sheetProtection algorithmName="SHA-512" hashValue="PV/SczbMCwK9EmF16BP6eMgGYwVpqi/XoCigECYOmwtpNcB0ti41ZQRE7gKmS5KCi2OhlVkRx4W2HqFPdVt/Hw==" saltValue="ZLEDex263V63cMSW7P4/q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433675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南関町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26.15</v>
      </c>
      <c r="Q6" s="34">
        <f t="shared" si="3"/>
        <v>100</v>
      </c>
      <c r="R6" s="34">
        <f t="shared" si="3"/>
        <v>3360</v>
      </c>
      <c r="S6" s="34">
        <f t="shared" si="3"/>
        <v>9633</v>
      </c>
      <c r="T6" s="34">
        <f t="shared" si="3"/>
        <v>68.92</v>
      </c>
      <c r="U6" s="34">
        <f t="shared" si="3"/>
        <v>139.77000000000001</v>
      </c>
      <c r="V6" s="34">
        <f t="shared" si="3"/>
        <v>2505</v>
      </c>
      <c r="W6" s="34">
        <f t="shared" si="3"/>
        <v>1.1100000000000001</v>
      </c>
      <c r="X6" s="34">
        <f t="shared" si="3"/>
        <v>2256.7600000000002</v>
      </c>
      <c r="Y6" s="35">
        <f>IF(Y7="",NA(),Y7)</f>
        <v>54.35</v>
      </c>
      <c r="Z6" s="35">
        <f t="shared" ref="Z6:AH6" si="4">IF(Z7="",NA(),Z7)</f>
        <v>55.1</v>
      </c>
      <c r="AA6" s="35">
        <f t="shared" si="4"/>
        <v>57.12</v>
      </c>
      <c r="AB6" s="35">
        <f t="shared" si="4"/>
        <v>57.74</v>
      </c>
      <c r="AC6" s="35">
        <f t="shared" si="4"/>
        <v>65.37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2272.58</v>
      </c>
      <c r="BH6" s="35">
        <f t="shared" si="7"/>
        <v>2077.4899999999998</v>
      </c>
      <c r="BI6" s="35">
        <f t="shared" si="7"/>
        <v>1917.63</v>
      </c>
      <c r="BJ6" s="35">
        <f t="shared" si="7"/>
        <v>1717.51</v>
      </c>
      <c r="BK6" s="35">
        <f t="shared" si="7"/>
        <v>1673.47</v>
      </c>
      <c r="BL6" s="35">
        <f t="shared" si="7"/>
        <v>1592.72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56.95</v>
      </c>
      <c r="BR6" s="35">
        <f t="shared" ref="BR6:BZ6" si="8">IF(BR7="",NA(),BR7)</f>
        <v>50.61</v>
      </c>
      <c r="BS6" s="35">
        <f t="shared" si="8"/>
        <v>42.33</v>
      </c>
      <c r="BT6" s="35">
        <f t="shared" si="8"/>
        <v>25.17</v>
      </c>
      <c r="BU6" s="35">
        <f t="shared" si="8"/>
        <v>27.05</v>
      </c>
      <c r="BV6" s="35">
        <f t="shared" si="8"/>
        <v>49.22</v>
      </c>
      <c r="BW6" s="35">
        <f t="shared" si="8"/>
        <v>53.7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156.27000000000001</v>
      </c>
      <c r="CC6" s="35">
        <f t="shared" ref="CC6:CK6" si="9">IF(CC7="",NA(),CC7)</f>
        <v>167.4</v>
      </c>
      <c r="CD6" s="35">
        <f t="shared" si="9"/>
        <v>197.55</v>
      </c>
      <c r="CE6" s="35">
        <f t="shared" si="9"/>
        <v>374.2</v>
      </c>
      <c r="CF6" s="35">
        <f t="shared" si="9"/>
        <v>475.69</v>
      </c>
      <c r="CG6" s="35">
        <f t="shared" si="9"/>
        <v>332.02</v>
      </c>
      <c r="CH6" s="35">
        <f t="shared" si="9"/>
        <v>300.35000000000002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73</v>
      </c>
      <c r="CN6" s="35">
        <f t="shared" ref="CN6:CV6" si="10">IF(CN7="",NA(),CN7)</f>
        <v>61.5</v>
      </c>
      <c r="CO6" s="35">
        <f t="shared" si="10"/>
        <v>63.33</v>
      </c>
      <c r="CP6" s="35">
        <f t="shared" si="10"/>
        <v>57.39</v>
      </c>
      <c r="CQ6" s="35">
        <f t="shared" si="10"/>
        <v>43.67</v>
      </c>
      <c r="CR6" s="35">
        <f t="shared" si="10"/>
        <v>36.65</v>
      </c>
      <c r="CS6" s="35">
        <f t="shared" si="10"/>
        <v>37.72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54.74</v>
      </c>
      <c r="CY6" s="35">
        <f t="shared" ref="CY6:DG6" si="11">IF(CY7="",NA(),CY7)</f>
        <v>51.53</v>
      </c>
      <c r="CZ6" s="35">
        <f t="shared" si="11"/>
        <v>55.54</v>
      </c>
      <c r="DA6" s="35">
        <f t="shared" si="11"/>
        <v>59.38</v>
      </c>
      <c r="DB6" s="35">
        <f t="shared" si="11"/>
        <v>60.4</v>
      </c>
      <c r="DC6" s="35">
        <f t="shared" si="11"/>
        <v>68.83</v>
      </c>
      <c r="DD6" s="35">
        <f t="shared" si="11"/>
        <v>68.459999999999994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433675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26.15</v>
      </c>
      <c r="Q7" s="38">
        <v>100</v>
      </c>
      <c r="R7" s="38">
        <v>3360</v>
      </c>
      <c r="S7" s="38">
        <v>9633</v>
      </c>
      <c r="T7" s="38">
        <v>68.92</v>
      </c>
      <c r="U7" s="38">
        <v>139.77000000000001</v>
      </c>
      <c r="V7" s="38">
        <v>2505</v>
      </c>
      <c r="W7" s="38">
        <v>1.1100000000000001</v>
      </c>
      <c r="X7" s="38">
        <v>2256.7600000000002</v>
      </c>
      <c r="Y7" s="38">
        <v>54.35</v>
      </c>
      <c r="Z7" s="38">
        <v>55.1</v>
      </c>
      <c r="AA7" s="38">
        <v>57.12</v>
      </c>
      <c r="AB7" s="38">
        <v>57.74</v>
      </c>
      <c r="AC7" s="38">
        <v>65.37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2272.58</v>
      </c>
      <c r="BH7" s="38">
        <v>2077.4899999999998</v>
      </c>
      <c r="BI7" s="38">
        <v>1917.63</v>
      </c>
      <c r="BJ7" s="38">
        <v>1717.51</v>
      </c>
      <c r="BK7" s="38">
        <v>1673.47</v>
      </c>
      <c r="BL7" s="38">
        <v>1592.72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56.95</v>
      </c>
      <c r="BR7" s="38">
        <v>50.61</v>
      </c>
      <c r="BS7" s="38">
        <v>42.33</v>
      </c>
      <c r="BT7" s="38">
        <v>25.17</v>
      </c>
      <c r="BU7" s="38">
        <v>27.05</v>
      </c>
      <c r="BV7" s="38">
        <v>49.22</v>
      </c>
      <c r="BW7" s="38">
        <v>53.7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156.27000000000001</v>
      </c>
      <c r="CC7" s="38">
        <v>167.4</v>
      </c>
      <c r="CD7" s="38">
        <v>197.55</v>
      </c>
      <c r="CE7" s="38">
        <v>374.2</v>
      </c>
      <c r="CF7" s="38">
        <v>475.69</v>
      </c>
      <c r="CG7" s="38">
        <v>332.02</v>
      </c>
      <c r="CH7" s="38">
        <v>300.35000000000002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73</v>
      </c>
      <c r="CN7" s="38">
        <v>61.5</v>
      </c>
      <c r="CO7" s="38">
        <v>63.33</v>
      </c>
      <c r="CP7" s="38">
        <v>57.39</v>
      </c>
      <c r="CQ7" s="38">
        <v>43.67</v>
      </c>
      <c r="CR7" s="38">
        <v>36.65</v>
      </c>
      <c r="CS7" s="38">
        <v>37.72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54.74</v>
      </c>
      <c r="CY7" s="38">
        <v>51.53</v>
      </c>
      <c r="CZ7" s="38">
        <v>55.54</v>
      </c>
      <c r="DA7" s="38">
        <v>59.38</v>
      </c>
      <c r="DB7" s="38">
        <v>60.4</v>
      </c>
      <c r="DC7" s="38">
        <v>68.83</v>
      </c>
      <c r="DD7" s="38">
        <v>68.459999999999994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115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N2106</cp:lastModifiedBy>
  <cp:lastPrinted>2021-01-18T01:20:33Z</cp:lastPrinted>
  <dcterms:created xsi:type="dcterms:W3CDTF">2020-12-04T02:57:55Z</dcterms:created>
  <dcterms:modified xsi:type="dcterms:W3CDTF">2021-01-18T01:28:35Z</dcterms:modified>
  <cp:category/>
</cp:coreProperties>
</file>