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05 水俣市\下水道（法非適）\"/>
    </mc:Choice>
  </mc:AlternateContent>
  <workbookProtection workbookAlgorithmName="SHA-512" workbookHashValue="qxD9jeY6ror+BCIcqD92+67qTFDd/AF6iZmBaB+8cAn5zzH/4BjbqE4Bi4zgzR/yUk7FYrHZQr1apDZZBibQhQ==" workbookSaltValue="G6LkVKzmxSYQ0AoJdf5x6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<sst xmlns="http://schemas.openxmlformats.org/spreadsheetml/2006/main" count="236" uniqueCount="119">
  <si>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</si>
  <si>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</si>
  <si>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</si>
  <si>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</si>
  <si>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</si>
  <si>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</si>
  <si>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</si>
  <si>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</si>
  <si>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</si>
  <si>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</si>
  <si>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</si>
  <si>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</si>
  <si>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</si>
  <si>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</si>
  <si>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</si>
  <si>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</si>
  <si>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</si>
  <si>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</si>
  <si>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</si>
  <si>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</si>
  <si>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</si>
  <si>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</si>
  <si>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</si>
  <si>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</si>
  <si>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</si>
  <si>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</si>
  <si>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</si>
  <si>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</si>
  <si>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</si>
  <si>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</si>
  <si>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</si>
  <si>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</si>
  <si>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</si>
  <si>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</si>
  <si>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</si>
  <si>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</si>
  <si>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</si>
  <si>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</si>
  <si>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</si>
  <si>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</si>
  <si>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</si>
  <si>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</si>
  <si>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</si>
  <si>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</si>
  <si>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</si>
  <si>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</si>
  <si>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</si>
  <si>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</si>
  <si>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</si>
  <si>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</si>
  <si>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</si>
  <si>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</si>
  <si>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</si>
  <si>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</si>
  <si>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</si>
  <si>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</si>
  <si>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</si>
  <si>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</si>
  <si>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</si>
  <si>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</si>
  <si>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</si>
  <si>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</si>
  <si>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</si>
  <si>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</si>
  <si>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</si>
  <si>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</si>
  <si>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</si>
  <si>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</si>
  <si>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</si>
  <si>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</si>
  <si>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</si>
  <si>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</si>
  <si>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</si>
  <si>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</si>
  <si>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</si>
  <si>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</si>
  <si>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</si>
  <si>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</si>
  <si>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</si>
  <si>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</si>
  <si>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</si>
  <si>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</si>
  <si>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</si>
  <si>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</si>
  <si>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</si>
  <si>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</si>
  <si>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</si>
  <si>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</si>
  <si>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</si>
  <si>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</si>
  <si>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</si>
  <si>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</si>
  <si>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</si>
  <si>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</si>
  <si>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</si>
  <si>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</si>
  <si>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</si>
  <si>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</si>
  <si>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</si>
  <si>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</si>
  <si>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</si>
  <si>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</si>
  <si>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</si>
  <si>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</si>
  <si>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</si>
  <si>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</si>
  <si>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</si>
  <si>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</si>
  <si>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</si>
  <si>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</si>
  <si>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</si>
  <si>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</si>
  <si>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</si>
  <si>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</si>
  <si>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</si>
  <si>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</si>
  <si>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の状況ですが、浄化センター及び汚水ポンプ場は建設後２９年、雨水ポンプ場は４０年が経過している。これまで保守点検を民間に委託（包括的民間委託）し、その専門的技術、手法、情報、経験を活用することで施設の安定稼働及び機器の延命を図ってきた。平成３０年度に策定したストックマネジメント計画を基本として改修等を進めていくことが必要だが、今後は管渠についても布設後３０年以上経過したものが増えてくることから、厳しい財政状況も踏まえ、現在保有している下水道施設の規模・能力及び老朽化・耐震化の状況を把握しながら、優先順位をつけて改築・更新を行っていく。</t>
    <rPh sb="121" eb="123">
      <t>ヘイセイ</t>
    </rPh>
    <rPh sb="125" eb="127">
      <t>ネンド</t>
    </rPh>
    <rPh sb="128" eb="130">
      <t>サクテイ</t>
    </rPh>
    <rPh sb="142" eb="144">
      <t>ケイカク</t>
    </rPh>
    <rPh sb="145" eb="147">
      <t>キホン</t>
    </rPh>
    <rPh sb="150" eb="152">
      <t>カイシュウ</t>
    </rPh>
    <rPh sb="152" eb="153">
      <t>トウ</t>
    </rPh>
    <rPh sb="154" eb="155">
      <t>スス</t>
    </rPh>
    <rPh sb="162" eb="164">
      <t>ヒツヨウ</t>
    </rPh>
    <rPh sb="167" eb="169">
      <t>コンゴ</t>
    </rPh>
    <rPh sb="170" eb="172">
      <t>カンキョ</t>
    </rPh>
    <rPh sb="177" eb="179">
      <t>フセツ</t>
    </rPh>
    <rPh sb="179" eb="180">
      <t>ゴ</t>
    </rPh>
    <rPh sb="182" eb="183">
      <t>ネン</t>
    </rPh>
    <rPh sb="183" eb="185">
      <t>イジョウ</t>
    </rPh>
    <rPh sb="185" eb="187">
      <t>ケイカ</t>
    </rPh>
    <rPh sb="192" eb="193">
      <t>フ</t>
    </rPh>
    <rPh sb="202" eb="203">
      <t>キビ</t>
    </rPh>
    <rPh sb="205" eb="207">
      <t>ザイセイ</t>
    </rPh>
    <rPh sb="207" eb="209">
      <t>ジョウキョウ</t>
    </rPh>
    <rPh sb="210" eb="211">
      <t>フ</t>
    </rPh>
    <rPh sb="214" eb="216">
      <t>ゲンザイ</t>
    </rPh>
    <rPh sb="253" eb="255">
      <t>ユウセン</t>
    </rPh>
    <rPh sb="255" eb="257">
      <t>ジュンイ</t>
    </rPh>
    <rPh sb="261" eb="263">
      <t>カイチク</t>
    </rPh>
    <rPh sb="264" eb="266">
      <t>コウシン</t>
    </rPh>
    <rPh sb="267" eb="268">
      <t>オコナ</t>
    </rPh>
    <phoneticPr fontId="4"/>
  </si>
  <si>
    <t>　現在、汚水に係る公共下水道管路整備については概ね整備が完了しており下水道区域の水洗化率も約９割に達しているが、今後、人口減少による下水道使用料収入の減少や、浄化センター及び各雨水ポンプ場等施設の老朽化に伴う更新工事に多額の費用が見込まれる。また地方債現在高は年々減少傾向にあるが、令和元年度決算において公債費が歳出全体の約６割を占めているなど依然として厳しい財政状況である。
　今後、限りある財源の中で安定的な事業を継続していくため、財務と投資のバランスを図りながら施設の改築・更新に取り組むとともに、健全で効率的な経営を目指し経営戦略やストックマネジメント計画の定期的な見直しも行う。</t>
    <rPh sb="161" eb="162">
      <t>ヤク</t>
    </rPh>
    <rPh sb="163" eb="164">
      <t>ワリ</t>
    </rPh>
    <rPh sb="218" eb="220">
      <t>ザイム</t>
    </rPh>
    <rPh sb="221" eb="223">
      <t>トウシ</t>
    </rPh>
    <rPh sb="229" eb="230">
      <t>ハカ</t>
    </rPh>
    <rPh sb="234" eb="236">
      <t>シセツ</t>
    </rPh>
    <rPh sb="237" eb="239">
      <t>カイチク</t>
    </rPh>
    <rPh sb="240" eb="242">
      <t>コウシン</t>
    </rPh>
    <rPh sb="243" eb="244">
      <t>ト</t>
    </rPh>
    <rPh sb="245" eb="246">
      <t>ク</t>
    </rPh>
    <rPh sb="252" eb="254">
      <t>ケンゼン</t>
    </rPh>
    <rPh sb="255" eb="258">
      <t>コウリツテキ</t>
    </rPh>
    <rPh sb="259" eb="261">
      <t>ケイエイ</t>
    </rPh>
    <rPh sb="262" eb="264">
      <t>メザ</t>
    </rPh>
    <rPh sb="265" eb="267">
      <t>ケイエイ</t>
    </rPh>
    <rPh sb="267" eb="269">
      <t>センリャク</t>
    </rPh>
    <rPh sb="280" eb="282">
      <t>ケイカク</t>
    </rPh>
    <rPh sb="283" eb="286">
      <t>テイキテキ</t>
    </rPh>
    <rPh sb="287" eb="289">
      <t>ミナオ</t>
    </rPh>
    <rPh sb="291" eb="292">
      <t>オコナ</t>
    </rPh>
    <phoneticPr fontId="4"/>
  </si>
  <si>
    <t>　本市の公共下水道事業は、令和２年４月１日に地方公営企業法を適用（公営企業会計への移行）したことに伴い令和元年度は令和２年３月３１日をもって打ち切り決算となった。そのため、経費回収率は前年度から１．７２Pt減となっているが、収入未済額となっている令和２年３月分の下水道使用料を含めると実質的には前年度並みであると考えられる。類似団体と比較して経費回収率は低く、汚水処理原価は高い状況にあるが、本市の下水道整備は概ね完了しており、今後、地方債償還金は減少していくため、各指標値は緩やかに回復していくことが見込まれる。また施設利用率は類似団体を下回っており、過去には季節によって処理場の能力を超過する流入量が記録された日もあったが、将来的に人口減少に伴う接続人口の減少が予想されることから、施設更新の際は適切な施設規模となるよう検討が必要である。</t>
    <rPh sb="1" eb="3">
      <t>ホンシ</t>
    </rPh>
    <rPh sb="4" eb="6">
      <t>コウキョウ</t>
    </rPh>
    <rPh sb="6" eb="9">
      <t>ゲスイドウ</t>
    </rPh>
    <rPh sb="9" eb="11">
      <t>ジギョウ</t>
    </rPh>
    <rPh sb="13" eb="15">
      <t>レイワ</t>
    </rPh>
    <rPh sb="16" eb="17">
      <t>ネン</t>
    </rPh>
    <rPh sb="18" eb="19">
      <t>ガツ</t>
    </rPh>
    <rPh sb="20" eb="21">
      <t>ニチ</t>
    </rPh>
    <rPh sb="22" eb="24">
      <t>チホウ</t>
    </rPh>
    <rPh sb="24" eb="26">
      <t>コウエイ</t>
    </rPh>
    <rPh sb="26" eb="28">
      <t>キギョウ</t>
    </rPh>
    <rPh sb="28" eb="29">
      <t>ホウ</t>
    </rPh>
    <rPh sb="30" eb="32">
      <t>テキヨウ</t>
    </rPh>
    <rPh sb="33" eb="35">
      <t>コウエイ</t>
    </rPh>
    <rPh sb="35" eb="37">
      <t>キギョウ</t>
    </rPh>
    <rPh sb="37" eb="39">
      <t>カイケイ</t>
    </rPh>
    <rPh sb="41" eb="43">
      <t>イコウ</t>
    </rPh>
    <rPh sb="49" eb="50">
      <t>トモナ</t>
    </rPh>
    <rPh sb="51" eb="53">
      <t>レイワ</t>
    </rPh>
    <rPh sb="53" eb="55">
      <t>ガンネン</t>
    </rPh>
    <rPh sb="55" eb="56">
      <t>ド</t>
    </rPh>
    <rPh sb="56" eb="57">
      <t>ネンド</t>
    </rPh>
    <rPh sb="57" eb="59">
      <t>レイワ</t>
    </rPh>
    <rPh sb="60" eb="61">
      <t>ネン</t>
    </rPh>
    <rPh sb="62" eb="63">
      <t>ガツ</t>
    </rPh>
    <rPh sb="65" eb="66">
      <t>ニチ</t>
    </rPh>
    <rPh sb="70" eb="71">
      <t>ウ</t>
    </rPh>
    <rPh sb="72" eb="73">
      <t>キ</t>
    </rPh>
    <rPh sb="74" eb="76">
      <t>ケッサン</t>
    </rPh>
    <rPh sb="86" eb="88">
      <t>ケイヒ</t>
    </rPh>
    <rPh sb="88" eb="90">
      <t>カイシュウ</t>
    </rPh>
    <rPh sb="90" eb="91">
      <t>リツ</t>
    </rPh>
    <rPh sb="92" eb="94">
      <t>ゼンネン</t>
    </rPh>
    <rPh sb="94" eb="95">
      <t>ド</t>
    </rPh>
    <rPh sb="103" eb="104">
      <t>ゲン</t>
    </rPh>
    <rPh sb="112" eb="114">
      <t>シュウニュウ</t>
    </rPh>
    <rPh sb="114" eb="116">
      <t>ミサイ</t>
    </rPh>
    <rPh sb="116" eb="117">
      <t>ガク</t>
    </rPh>
    <rPh sb="123" eb="125">
      <t>レイワ</t>
    </rPh>
    <rPh sb="126" eb="127">
      <t>ネン</t>
    </rPh>
    <rPh sb="128" eb="129">
      <t>ガツ</t>
    </rPh>
    <rPh sb="129" eb="130">
      <t>ブン</t>
    </rPh>
    <rPh sb="131" eb="134">
      <t>ゲスイドウ</t>
    </rPh>
    <rPh sb="134" eb="137">
      <t>シヨウリョウ</t>
    </rPh>
    <rPh sb="138" eb="139">
      <t>フク</t>
    </rPh>
    <rPh sb="142" eb="145">
      <t>ジッシツテキ</t>
    </rPh>
    <rPh sb="147" eb="150">
      <t>ゼンネンド</t>
    </rPh>
    <rPh sb="150" eb="151">
      <t>ナ</t>
    </rPh>
    <rPh sb="156" eb="157">
      <t>カンガ</t>
    </rPh>
    <rPh sb="162" eb="164">
      <t>ルイジ</t>
    </rPh>
    <rPh sb="164" eb="166">
      <t>ダンタイ</t>
    </rPh>
    <rPh sb="167" eb="169">
      <t>ヒカク</t>
    </rPh>
    <rPh sb="171" eb="173">
      <t>ケイヒ</t>
    </rPh>
    <rPh sb="173" eb="175">
      <t>カイシュウ</t>
    </rPh>
    <rPh sb="175" eb="176">
      <t>リツ</t>
    </rPh>
    <rPh sb="177" eb="178">
      <t>ヒク</t>
    </rPh>
    <rPh sb="180" eb="182">
      <t>オスイ</t>
    </rPh>
    <rPh sb="182" eb="184">
      <t>ショリ</t>
    </rPh>
    <rPh sb="184" eb="186">
      <t>ゲンカ</t>
    </rPh>
    <rPh sb="187" eb="188">
      <t>タカ</t>
    </rPh>
    <rPh sb="189" eb="191">
      <t>ジョウキョウ</t>
    </rPh>
    <rPh sb="196" eb="198">
      <t>ホンシ</t>
    </rPh>
    <rPh sb="199" eb="202">
      <t>ゲスイドウ</t>
    </rPh>
    <rPh sb="202" eb="204">
      <t>セイビ</t>
    </rPh>
    <rPh sb="205" eb="206">
      <t>オオム</t>
    </rPh>
    <rPh sb="207" eb="209">
      <t>カンリョウ</t>
    </rPh>
    <rPh sb="214" eb="216">
      <t>コンゴ</t>
    </rPh>
    <rPh sb="233" eb="234">
      <t>カク</t>
    </rPh>
    <rPh sb="234" eb="236">
      <t>シヒョウ</t>
    </rPh>
    <rPh sb="236" eb="237">
      <t>チ</t>
    </rPh>
    <rPh sb="238" eb="239">
      <t>ユル</t>
    </rPh>
    <rPh sb="242" eb="244">
      <t>カイフク</t>
    </rPh>
    <rPh sb="251" eb="253">
      <t>ミコ</t>
    </rPh>
    <rPh sb="259" eb="261">
      <t>シセツ</t>
    </rPh>
    <rPh sb="261" eb="263">
      <t>リヨウ</t>
    </rPh>
    <rPh sb="263" eb="264">
      <t>リツ</t>
    </rPh>
    <rPh sb="265" eb="267">
      <t>ルイジ</t>
    </rPh>
    <rPh sb="267" eb="269">
      <t>ダンタイ</t>
    </rPh>
    <rPh sb="270" eb="272">
      <t>シタマワ</t>
    </rPh>
    <rPh sb="277" eb="279">
      <t>カコ</t>
    </rPh>
    <rPh sb="287" eb="290">
      <t>ショリジョウ</t>
    </rPh>
    <rPh sb="291" eb="293">
      <t>ノウリョク</t>
    </rPh>
    <rPh sb="294" eb="296">
      <t>チョウカ</t>
    </rPh>
    <rPh sb="298" eb="300">
      <t>リュウニュウ</t>
    </rPh>
    <rPh sb="300" eb="301">
      <t>リョウ</t>
    </rPh>
    <rPh sb="302" eb="304">
      <t>キロク</t>
    </rPh>
    <rPh sb="307" eb="308">
      <t>ヒ</t>
    </rPh>
    <rPh sb="314" eb="317">
      <t>ショウライテキ</t>
    </rPh>
    <rPh sb="318" eb="320">
      <t>ジンコウ</t>
    </rPh>
    <rPh sb="320" eb="322">
      <t>ゲンショウ</t>
    </rPh>
    <rPh sb="323" eb="324">
      <t>トモナ</t>
    </rPh>
    <rPh sb="325" eb="327">
      <t>セツゾク</t>
    </rPh>
    <rPh sb="327" eb="329">
      <t>ジンコウ</t>
    </rPh>
    <rPh sb="330" eb="332">
      <t>ゲンショウ</t>
    </rPh>
    <rPh sb="333" eb="335">
      <t>ヨソウ</t>
    </rPh>
    <rPh sb="343" eb="345">
      <t>シセツ</t>
    </rPh>
    <rPh sb="345" eb="347">
      <t>コウシン</t>
    </rPh>
    <rPh sb="348" eb="349">
      <t>サイ</t>
    </rPh>
    <rPh sb="350" eb="352">
      <t>テキセツ</t>
    </rPh>
    <rPh sb="353" eb="355">
      <t>シセツ</t>
    </rPh>
    <rPh sb="355" eb="357">
      <t>キボ</t>
    </rPh>
    <rPh sb="362" eb="364">
      <t>ケントウ</t>
    </rPh>
    <rPh sb="365" eb="3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</si>
</sst>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0.65</c:v>
                </c:pt>
                <c:pt idx="1">
                  <c:v>0.33</c:v>
                </c:pt>
                <c:pt idx="2">
                  <c:v>7.0000000000000007E-2</c:v>
                </c:pt>
                <c:pt idx="3">
                  <c:v>0.03</c:v>
                </c:pt>
                <c:pt idx="4">
                  <c:v>0.25</c:v>
                </c:pt>
              </c:numCache>
            </c:numRef>
          </c:val>
          <c:extLst>
            <c:ext xmlns:c16="http://schemas.microsoft.com/office/drawing/2014/chart" uri="{C3380CC4-5D6E-409C-BE32-E72D297353CC}">
              <c16:uniqueId val="{00000000-C31A-4BB8-947C-6C6E1526C7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C31A-4BB8-947C-6C6E1526C7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48.44</c:v>
                </c:pt>
                <c:pt idx="1">
                  <c:v>48.71</c:v>
                </c:pt>
                <c:pt idx="2">
                  <c:v>53.12</c:v>
                </c:pt>
                <c:pt idx="3">
                  <c:v>47.88</c:v>
                </c:pt>
                <c:pt idx="4">
                  <c:v>47.74</c:v>
                </c:pt>
              </c:numCache>
            </c:numRef>
          </c:val>
          <c:extLst>
            <c:ext xmlns:c16="http://schemas.microsoft.com/office/drawing/2014/chart" uri="{C3380CC4-5D6E-409C-BE32-E72D297353CC}">
              <c16:uniqueId val="{00000000-A7D3-4EFE-AC56-D21F5000CE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A7D3-4EFE-AC56-D21F5000CE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89.32</c:v>
                </c:pt>
                <c:pt idx="1">
                  <c:v>90.03</c:v>
                </c:pt>
                <c:pt idx="2">
                  <c:v>90.48</c:v>
                </c:pt>
                <c:pt idx="3">
                  <c:v>90.64</c:v>
                </c:pt>
                <c:pt idx="4">
                  <c:v>91.96</c:v>
                </c:pt>
              </c:numCache>
            </c:numRef>
          </c:val>
          <c:extLst>
            <c:ext xmlns:c16="http://schemas.microsoft.com/office/drawing/2014/chart" uri="{C3380CC4-5D6E-409C-BE32-E72D297353CC}">
              <c16:uniqueId val="{00000000-9987-42F6-81AA-1C8C0B3DE4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9987-42F6-81AA-1C8C0B3DE4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76.03</c:v>
                </c:pt>
                <c:pt idx="1">
                  <c:v>75.099999999999994</c:v>
                </c:pt>
                <c:pt idx="2">
                  <c:v>75.239999999999995</c:v>
                </c:pt>
                <c:pt idx="3">
                  <c:v>74.64</c:v>
                </c:pt>
                <c:pt idx="4">
                  <c:v>74.739999999999995</c:v>
                </c:pt>
              </c:numCache>
            </c:numRef>
          </c:val>
          <c:extLst>
            <c:ext xmlns:c16="http://schemas.microsoft.com/office/drawing/2014/chart" uri="{C3380CC4-5D6E-409C-BE32-E72D297353CC}">
              <c16:uniqueId val="{00000000-FC7B-4A19-98FE-C21CA33E07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7B-4A19-98FE-C21CA33E07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64-498A-81FD-7D9F471A8A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64-498A-81FD-7D9F471A8A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3A-4F7E-BCD5-6D039D65025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A-4F7E-BCD5-6D039D65025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A5-4F4B-9341-6C7FB4EE87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A5-4F4B-9341-6C7FB4EE87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04-4791-8D51-9AA740F7EE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04-4791-8D51-9AA740F7EE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531.74</c:v>
                </c:pt>
                <c:pt idx="1">
                  <c:v>502.4</c:v>
                </c:pt>
                <c:pt idx="2">
                  <c:v>425.11</c:v>
                </c:pt>
                <c:pt idx="3">
                  <c:v>435.89</c:v>
                </c:pt>
                <c:pt idx="4">
                  <c:v>395.64</c:v>
                </c:pt>
              </c:numCache>
            </c:numRef>
          </c:val>
          <c:extLst>
            <c:ext xmlns:c16="http://schemas.microsoft.com/office/drawing/2014/chart" uri="{C3380CC4-5D6E-409C-BE32-E72D297353CC}">
              <c16:uniqueId val="{00000000-1FC6-414E-B85C-4374BF97C1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1FC6-414E-B85C-4374BF97C1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85.51</c:v>
                </c:pt>
                <c:pt idx="1">
                  <c:v>83.94</c:v>
                </c:pt>
                <c:pt idx="2">
                  <c:v>86.08</c:v>
                </c:pt>
                <c:pt idx="3">
                  <c:v>86.29</c:v>
                </c:pt>
                <c:pt idx="4">
                  <c:v>84.57</c:v>
                </c:pt>
              </c:numCache>
            </c:numRef>
          </c:val>
          <c:extLst>
            <c:ext xmlns:c16="http://schemas.microsoft.com/office/drawing/2014/chart" uri="{C3380CC4-5D6E-409C-BE32-E72D297353CC}">
              <c16:uniqueId val="{00000000-B672-4ABC-B7F1-0A8A5DD32F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B672-4ABC-B7F1-0A8A5DD32F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227.96</c:v>
                </c:pt>
                <c:pt idx="1">
                  <c:v>231.82</c:v>
                </c:pt>
                <c:pt idx="2">
                  <c:v>225.92</c:v>
                </c:pt>
                <c:pt idx="3">
                  <c:v>226.05</c:v>
                </c:pt>
                <c:pt idx="4">
                  <c:v>211.47</c:v>
                </c:pt>
              </c:numCache>
            </c:numRef>
          </c:val>
          <c:extLst>
            <c:ext xmlns:c16="http://schemas.microsoft.com/office/drawing/2014/chart" uri="{C3380CC4-5D6E-409C-BE32-E72D297353CC}">
              <c16:uniqueId val="{00000000-B279-40F1-AD18-868403CE2A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B279-40F1-AD18-868403CE2A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5"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熊本県　水俣市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24275</v>
      </c>
      <c r="AM8" s="75"/>
      <c r="AN8" s="75"/>
      <c r="AO8" s="75"/>
      <c r="AP8" s="75"/>
      <c r="AQ8" s="75"/>
      <c r="AR8" s="75"/>
      <c r="AS8" s="75"/>
      <c r="AT8" s="74">
        <f>データ!T6</f>
        <v>163.29</v>
      </c>
      <c r="AU8" s="74"/>
      <c r="AV8" s="74"/>
      <c r="AW8" s="74"/>
      <c r="AX8" s="74"/>
      <c r="AY8" s="74"/>
      <c r="AZ8" s="74"/>
      <c r="BA8" s="74"/>
      <c r="BB8" s="74">
        <f>データ!U6</f>
        <v>148.66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52.71</v>
      </c>
      <c r="Q10" s="74"/>
      <c r="R10" s="74"/>
      <c r="S10" s="74"/>
      <c r="T10" s="74"/>
      <c r="U10" s="74"/>
      <c r="V10" s="74"/>
      <c r="W10" s="74">
        <f>データ!Q6</f>
        <v>90.75</v>
      </c>
      <c r="X10" s="74"/>
      <c r="Y10" s="74"/>
      <c r="Z10" s="74"/>
      <c r="AA10" s="74"/>
      <c r="AB10" s="74"/>
      <c r="AC10" s="74"/>
      <c r="AD10" s="75">
        <f>データ!R6</f>
        <v>3510</v>
      </c>
      <c r="AE10" s="75"/>
      <c r="AF10" s="75"/>
      <c r="AG10" s="75"/>
      <c r="AH10" s="75"/>
      <c r="AI10" s="75"/>
      <c r="AJ10" s="75"/>
      <c r="AK10" s="2"/>
      <c r="AL10" s="75">
        <f>データ!V6</f>
        <v>12667</v>
      </c>
      <c r="AM10" s="75"/>
      <c r="AN10" s="75"/>
      <c r="AO10" s="75"/>
      <c r="AP10" s="75"/>
      <c r="AQ10" s="75"/>
      <c r="AR10" s="75"/>
      <c r="AS10" s="75"/>
      <c r="AT10" s="74">
        <f>データ!W6</f>
        <v>3.57</v>
      </c>
      <c r="AU10" s="74"/>
      <c r="AV10" s="74"/>
      <c r="AW10" s="74"/>
      <c r="AX10" s="74"/>
      <c r="AY10" s="74"/>
      <c r="AZ10" s="74"/>
      <c r="BA10" s="74"/>
      <c r="BB10" s="74">
        <f>データ!X6</f>
        <v>3548.18</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p8kqo4vgAP1C2fvg5x8xaoxd0iajNV0GPNcTCqX42T7coaaqj3legm/BiQMaYjdvysYfKWZUxqUmZuCPbRiCBw==" saltValue="Enei1uypXIe/Yrbw0NqF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432059</v>
      </c>
      <c r="D6" s="33">
        <f t="shared" si="3"/>
        <v>47</v>
      </c>
      <c r="E6" s="33">
        <f t="shared" si="3"/>
        <v>17</v>
      </c>
      <c r="F6" s="33">
        <f t="shared" si="3"/>
        <v>1</v>
      </c>
      <c r="G6" s="33">
        <f t="shared" si="3"/>
        <v>0</v>
      </c>
      <c r="H6" s="33" t="str">
        <f t="shared" si="3"/>
        <v>熊本県　水俣市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52.71</v>
      </c>
      <c r="Q6" s="34">
        <f t="shared" si="3"/>
        <v>90.75</v>
      </c>
      <c r="R6" s="34">
        <f t="shared" si="3"/>
        <v>3510</v>
      </c>
      <c r="S6" s="34">
        <f t="shared" si="3"/>
        <v>24275</v>
      </c>
      <c r="T6" s="34">
        <f t="shared" si="3"/>
        <v>163.29</v>
      </c>
      <c r="U6" s="34">
        <f t="shared" si="3"/>
        <v>148.66</v>
      </c>
      <c r="V6" s="34">
        <f t="shared" si="3"/>
        <v>12667</v>
      </c>
      <c r="W6" s="34">
        <f t="shared" si="3"/>
        <v>3.57</v>
      </c>
      <c r="X6" s="34">
        <f t="shared" si="3"/>
        <v>3548.18</v>
      </c>
      <c r="Y6" s="35">
        <f>IF(Y7="",NA(),Y7)</f>
        <v>76.03</v>
      </c>
      <c r="Z6" s="35">
        <f t="shared" ref="Z6:AH6" si="4">IF(Z7="",NA(),Z7)</f>
        <v>75.099999999999994</v>
      </c>
      <c r="AA6" s="35">
        <f t="shared" si="4"/>
        <v>75.239999999999995</v>
      </c>
      <c r="AB6" s="35">
        <f t="shared" si="4"/>
        <v>74.64</v>
      </c>
      <c r="AC6" s="35">
        <f t="shared" si="4"/>
        <v>74.739999999999995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531.74</v>
      </c>
      <c r="BG6" s="35">
        <f t="shared" ref="BG6:BO6" si="7">IF(BG7="",NA(),BG7)</f>
        <v>502.4</v>
      </c>
      <c r="BH6" s="35">
        <f t="shared" si="7"/>
        <v>425.11</v>
      </c>
      <c r="BI6" s="35">
        <f t="shared" si="7"/>
        <v>435.89</v>
      </c>
      <c r="BJ6" s="35">
        <f t="shared" si="7"/>
        <v>395.64</v>
      </c>
      <c r="BK6" s="35">
        <f t="shared" si="7"/>
        <v>862.87</v>
      </c>
      <c r="BL6" s="35">
        <f t="shared" si="7"/>
        <v>716.96</v>
      </c>
      <c r="BM6" s="35">
        <f t="shared" si="7"/>
        <v>799.11</v>
      </c>
      <c r="BN6" s="35">
        <f t="shared" si="7"/>
        <v>768.62</v>
      </c>
      <c r="BO6" s="35">
        <f t="shared" si="7"/>
        <v>789.44</v>
      </c>
      <c r="BP6" s="34" t="str">
        <f>IF(BP7="","",IF(BP7="-","【-】","【"&amp;SUBSTITUTE(TEXT(BP7,"#,##0.00"),"-","△")&amp;"】"))</f>
        <v>【682.51】</v>
      </c>
      <c r="BQ6" s="35">
        <f>IF(BQ7="",NA(),BQ7)</f>
        <v>85.51</v>
      </c>
      <c r="BR6" s="35">
        <f t="shared" ref="BR6:BZ6" si="8">IF(BR7="",NA(),BR7)</f>
        <v>83.94</v>
      </c>
      <c r="BS6" s="35">
        <f t="shared" si="8"/>
        <v>86.08</v>
      </c>
      <c r="BT6" s="35">
        <f t="shared" si="8"/>
        <v>86.29</v>
      </c>
      <c r="BU6" s="35">
        <f t="shared" si="8"/>
        <v>84.57</v>
      </c>
      <c r="BV6" s="35">
        <f t="shared" si="8"/>
        <v>85.39</v>
      </c>
      <c r="BW6" s="35">
        <f t="shared" si="8"/>
        <v>88.09</v>
      </c>
      <c r="BX6" s="35">
        <f t="shared" si="8"/>
        <v>87.69</v>
      </c>
      <c r="BY6" s="35">
        <f t="shared" si="8"/>
        <v>88.06</v>
      </c>
      <c r="BZ6" s="35">
        <f t="shared" si="8"/>
        <v>87.29</v>
      </c>
      <c r="CA6" s="34" t="str">
        <f>IF(CA7="","",IF(CA7="-","【-】","【"&amp;SUBSTITUTE(TEXT(CA7,"#,##0.00"),"-","△")&amp;"】"))</f>
        <v>【100.34】</v>
      </c>
      <c r="CB6" s="35">
        <f>IF(CB7="",NA(),CB7)</f>
        <v>227.96</v>
      </c>
      <c r="CC6" s="35">
        <f t="shared" ref="CC6:CK6" si="9">IF(CC7="",NA(),CC7)</f>
        <v>231.82</v>
      </c>
      <c r="CD6" s="35">
        <f t="shared" si="9"/>
        <v>225.92</v>
      </c>
      <c r="CE6" s="35">
        <f t="shared" si="9"/>
        <v>226.05</v>
      </c>
      <c r="CF6" s="35">
        <f t="shared" si="9"/>
        <v>211.47</v>
      </c>
      <c r="CG6" s="35">
        <f t="shared" si="9"/>
        <v>188.79</v>
      </c>
      <c r="CH6" s="35">
        <f t="shared" si="9"/>
        <v>181.8</v>
      </c>
      <c r="CI6" s="35">
        <f t="shared" si="9"/>
        <v>180.07</v>
      </c>
      <c r="CJ6" s="35">
        <f t="shared" si="9"/>
        <v>179.32</v>
      </c>
      <c r="CK6" s="35">
        <f t="shared" si="9"/>
        <v>176.67</v>
      </c>
      <c r="CL6" s="34" t="str">
        <f>IF(CL7="","",IF(CL7="-","【-】","【"&amp;SUBSTITUTE(TEXT(CL7,"#,##0.00"),"-","△")&amp;"】"))</f>
        <v>【136.15】</v>
      </c>
      <c r="CM6" s="35">
        <f>IF(CM7="",NA(),CM7)</f>
        <v>48.44</v>
      </c>
      <c r="CN6" s="35">
        <f t="shared" ref="CN6:CV6" si="10">IF(CN7="",NA(),CN7)</f>
        <v>48.71</v>
      </c>
      <c r="CO6" s="35">
        <f t="shared" si="10"/>
        <v>53.12</v>
      </c>
      <c r="CP6" s="35">
        <f t="shared" si="10"/>
        <v>47.88</v>
      </c>
      <c r="CQ6" s="35">
        <f t="shared" si="10"/>
        <v>47.74</v>
      </c>
      <c r="CR6" s="35">
        <f t="shared" si="10"/>
        <v>59.4</v>
      </c>
      <c r="CS6" s="35">
        <f t="shared" si="10"/>
        <v>59.35</v>
      </c>
      <c r="CT6" s="35">
        <f t="shared" si="10"/>
        <v>58.4</v>
      </c>
      <c r="CU6" s="35">
        <f t="shared" si="10"/>
        <v>58</v>
      </c>
      <c r="CV6" s="35">
        <f t="shared" si="10"/>
        <v>57.42</v>
      </c>
      <c r="CW6" s="34" t="str">
        <f>IF(CW7="","",IF(CW7="-","【-】","【"&amp;SUBSTITUTE(TEXT(CW7,"#,##0.00"),"-","△")&amp;"】"))</f>
        <v>【59.64】</v>
      </c>
      <c r="CX6" s="35">
        <f>IF(CX7="",NA(),CX7)</f>
        <v>89.32</v>
      </c>
      <c r="CY6" s="35">
        <f t="shared" ref="CY6:DG6" si="11">IF(CY7="",NA(),CY7)</f>
        <v>90.03</v>
      </c>
      <c r="CZ6" s="35">
        <f t="shared" si="11"/>
        <v>90.48</v>
      </c>
      <c r="DA6" s="35">
        <f t="shared" si="11"/>
        <v>90.64</v>
      </c>
      <c r="DB6" s="35">
        <f t="shared" si="11"/>
        <v>91.96</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0.65</v>
      </c>
      <c r="EF6" s="35">
        <f t="shared" ref="EF6:EN6" si="14">IF(EF7="",NA(),EF7)</f>
        <v>0.33</v>
      </c>
      <c r="EG6" s="35">
        <f t="shared" si="14"/>
        <v>7.0000000000000007E-2</v>
      </c>
      <c r="EH6" s="35">
        <f t="shared" si="14"/>
        <v>0.03</v>
      </c>
      <c r="EI6" s="35">
        <f t="shared" si="14"/>
        <v>0.25</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432059</v>
      </c>
      <c r="D7" s="37">
        <v>47</v>
      </c>
      <c r="E7" s="37">
        <v>17</v>
      </c>
      <c r="F7" s="37">
        <v>1</v>
      </c>
      <c r="G7" s="37">
        <v>0</v>
      </c>
      <c r="H7" s="37" t="s">
        <v>98</v>
      </c>
      <c r="I7" s="37" t="s">
        <v>99</v>
      </c>
      <c r="J7" s="37" t="s">
        <v>100</v>
      </c>
      <c r="K7" s="37" t="s">
        <v>101</v>
      </c>
      <c r="L7" s="37" t="s">
        <v>102</v>
      </c>
      <c r="M7" s="37" t="s">
        <v>103</v>
      </c>
      <c r="N7" s="38" t="s">
        <v>104</v>
      </c>
      <c r="O7" s="38" t="s">
        <v>105</v>
      </c>
      <c r="P7" s="38">
        <v>52.71</v>
      </c>
      <c r="Q7" s="38">
        <v>90.75</v>
      </c>
      <c r="R7" s="38">
        <v>3510</v>
      </c>
      <c r="S7" s="38">
        <v>24275</v>
      </c>
      <c r="T7" s="38">
        <v>163.29</v>
      </c>
      <c r="U7" s="38">
        <v>148.66</v>
      </c>
      <c r="V7" s="38">
        <v>12667</v>
      </c>
      <c r="W7" s="38">
        <v>3.57</v>
      </c>
      <c r="X7" s="38">
        <v>3548.18</v>
      </c>
      <c r="Y7" s="38">
        <v>76.03</v>
      </c>
      <c r="Z7" s="38">
        <v>75.099999999999994</v>
      </c>
      <c r="AA7" s="38">
        <v>75.239999999999995</v>
      </c>
      <c r="AB7" s="38">
        <v>74.64</v>
      </c>
      <c r="AC7" s="38">
        <v>74.739999999999995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531.74</v>
      </c>
      <c r="BG7" s="38">
        <v>502.4</v>
      </c>
      <c r="BH7" s="38">
        <v>425.11</v>
      </c>
      <c r="BI7" s="38">
        <v>435.89</v>
      </c>
      <c r="BJ7" s="38">
        <v>395.64</v>
      </c>
      <c r="BK7" s="38">
        <v>862.87</v>
      </c>
      <c r="BL7" s="38">
        <v>716.96</v>
      </c>
      <c r="BM7" s="38">
        <v>799.11</v>
      </c>
      <c r="BN7" s="38">
        <v>768.62</v>
      </c>
      <c r="BO7" s="38">
        <v>789.44</v>
      </c>
      <c r="BP7" s="38">
        <v>682.51</v>
      </c>
      <c r="BQ7" s="38">
        <v>85.51</v>
      </c>
      <c r="BR7" s="38">
        <v>83.94</v>
      </c>
      <c r="BS7" s="38">
        <v>86.08</v>
      </c>
      <c r="BT7" s="38">
        <v>86.29</v>
      </c>
      <c r="BU7" s="38">
        <v>84.57</v>
      </c>
      <c r="BV7" s="38">
        <v>85.39</v>
      </c>
      <c r="BW7" s="38">
        <v>88.09</v>
      </c>
      <c r="BX7" s="38">
        <v>87.69</v>
      </c>
      <c r="BY7" s="38">
        <v>88.06</v>
      </c>
      <c r="BZ7" s="38">
        <v>87.29</v>
      </c>
      <c r="CA7" s="38">
        <v>100.34</v>
      </c>
      <c r="CB7" s="38">
        <v>227.96</v>
      </c>
      <c r="CC7" s="38">
        <v>231.82</v>
      </c>
      <c r="CD7" s="38">
        <v>225.92</v>
      </c>
      <c r="CE7" s="38">
        <v>226.05</v>
      </c>
      <c r="CF7" s="38">
        <v>211.47</v>
      </c>
      <c r="CG7" s="38">
        <v>188.79</v>
      </c>
      <c r="CH7" s="38">
        <v>181.8</v>
      </c>
      <c r="CI7" s="38">
        <v>180.07</v>
      </c>
      <c r="CJ7" s="38">
        <v>179.32</v>
      </c>
      <c r="CK7" s="38">
        <v>176.67</v>
      </c>
      <c r="CL7" s="38">
        <v>136.15</v>
      </c>
      <c r="CM7" s="38">
        <v>48.44</v>
      </c>
      <c r="CN7" s="38">
        <v>48.71</v>
      </c>
      <c r="CO7" s="38">
        <v>53.12</v>
      </c>
      <c r="CP7" s="38">
        <v>47.88</v>
      </c>
      <c r="CQ7" s="38">
        <v>47.74</v>
      </c>
      <c r="CR7" s="38">
        <v>59.4</v>
      </c>
      <c r="CS7" s="38">
        <v>59.35</v>
      </c>
      <c r="CT7" s="38">
        <v>58.4</v>
      </c>
      <c r="CU7" s="38">
        <v>58</v>
      </c>
      <c r="CV7" s="38">
        <v>57.42</v>
      </c>
      <c r="CW7" s="38">
        <v>59.64</v>
      </c>
      <c r="CX7" s="38">
        <v>89.32</v>
      </c>
      <c r="CY7" s="38">
        <v>90.03</v>
      </c>
      <c r="CZ7" s="38">
        <v>90.48</v>
      </c>
      <c r="DA7" s="38">
        <v>90.64</v>
      </c>
      <c r="DB7" s="38">
        <v>91.96</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0.65</v>
      </c>
      <c r="EF7" s="38">
        <v>0.33</v>
      </c>
      <c r="EG7" s="38">
        <v>7.0000000000000007E-2</v>
      </c>
      <c r="EH7" s="38">
        <v>0.03</v>
      </c>
      <c r="EI7" s="38">
        <v>0.25</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2021-02-15T11:30:26Z</cp:lastPrinted>
  <dcterms:created xsi:type="dcterms:W3CDTF">2020-12-04T02:49:48Z</dcterms:created>
  <dcterms:modified xsi:type="dcterms:W3CDTF">2021-02-15T11:30:28Z</dcterms:modified>
  <cp:category/>
</cp:coreProperties>
</file>