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n269\Desktop\R2経営比較分析表\提出分\"/>
    </mc:Choice>
  </mc:AlternateContent>
  <xr:revisionPtr revIDLastSave="0" documentId="13_ncr:1_{50A09958-BA91-41D2-A33E-BFAA37DA1D1B}" xr6:coauthVersionLast="46" xr6:coauthVersionMax="46" xr10:uidLastSave="{00000000-0000-0000-0000-000000000000}"/>
  <workbookProtection workbookAlgorithmName="SHA-512" workbookHashValue="AOH5Tm9LXiCN1WM06uNhWIWfeZl41fBnSWsDDLbT8HHHZLfUo5vEl5D8zEDsA3IjnsjDxgJeOkbohZ7VaIdiTA==" workbookSaltValue="qdnC3S/4BcWbiMZzGKKZO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<sst xmlns="http://schemas.openxmlformats.org/spreadsheetml/2006/main" count="289" uniqueCount="118">
  <si>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</si>
  <si>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</si>
  <si>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</si>
  <si>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</si>
  <si>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</si>
  <si>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</si>
  <si>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</si>
  <si>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</si>
  <si>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</si>
  <si>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</si>
  <si>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</si>
  <si>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</si>
  <si>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</si>
  <si>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</si>
  <si>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</si>
  <si>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</si>
  <si>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</si>
  <si>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</si>
  <si>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</si>
  <si>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</si>
  <si>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</si>
  <si>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</si>
  <si>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</si>
  <si>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</si>
  <si>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</si>
  <si>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</si>
  <si>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</si>
  <si>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</si>
  <si>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</si>
  <si>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</si>
  <si>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</si>
  <si>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</si>
  <si>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</si>
  <si>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</si>
  <si>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</si>
  <si>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</si>
  <si>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</si>
  <si>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</si>
  <si>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</si>
  <si>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</si>
  <si>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</si>
  <si>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</si>
  <si>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</si>
  <si>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</si>
  <si>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</si>
  <si>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</si>
  <si>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</si>
  <si>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</si>
  <si>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</si>
  <si>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</si>
  <si>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</si>
  <si>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</si>
  <si>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</si>
  <si>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</si>
  <si>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</si>
  <si>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</si>
  <si>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</si>
  <si>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</si>
  <si>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</si>
  <si>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</si>
  <si>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</si>
  <si>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</si>
  <si>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</si>
  <si>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</si>
  <si>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</si>
  <si>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</si>
  <si>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</si>
  <si>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</si>
  <si>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</si>
  <si>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</si>
  <si>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</si>
  <si>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</si>
  <si>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</si>
  <si>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</si>
  <si>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</si>
  <si>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</si>
  <si>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</si>
  <si>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</si>
  <si>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</si>
  <si>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</si>
  <si>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</si>
  <si>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</si>
  <si>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</si>
  <si>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</si>
  <si>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</si>
  <si>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</si>
  <si>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</si>
  <si>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</si>
  <si>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</si>
  <si>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</si>
  <si>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</si>
  <si>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</si>
  <si>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</si>
  <si>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</si>
  <si>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</si>
  <si>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</si>
  <si>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</si>
  <si>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</si>
  <si>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</si>
  <si>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</si>
  <si>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</si>
  <si>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</si>
  <si>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</si>
  <si>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</si>
  <si>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</si>
  <si>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</si>
  <si>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</si>
  <si>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</si>
  <si>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</si>
  <si>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</si>
  <si>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</si>
  <si>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</si>
  <si>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</si>
  <si>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</si>
  <si>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</si>
  <si>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当事業に着手したのが平成17年度であり、供用開始後15年を経過しているが、いずれも浄化槽本体は良好な状態であり、機器設備についても消耗品の交換、ブロアー装置の修繕等の維持管理の範囲で対応可能となっている。</t>
    <phoneticPr fontId="4"/>
  </si>
  <si>
    <t>公共下水道の整備が効率的ではない地域において同等の汚水処理を行なうことを目的として事業を行っているため、使用料ですべての経費を賄うことは困難である。平成29年度以前は法非適であったため、維持管理に要する経費の一部と資本費の全額を一般会計からの繰入れに依存していたが、平成29年度より公共下水道事業、特定地域生活排水処理事業と併せた下水道事業会計を設け経営統合したことにより、繰入れを抑制し経営の改善が図られている。</t>
    <phoneticPr fontId="4"/>
  </si>
  <si>
    <t>維持管理費などにかかる経費が使用料等の収入を上回っているため「経常収支比率」は100％を下回り赤字であり、「流動比率」についても現金不足から△285.03％となっている。この現金不足ついて、以前は一般会計からの繰入に頼っていたが、平成29年度より地方公営企業法を一部適用し、公共下水道事業と統合し下水道事業となったことから公共下水道事業から生じる利益より補填している。「企業債残高対事業規模比率」については958.00％と平成30年度と比較して減少したが、類団平均に比べ高い水準となっている。今後も残高が大きく増加する見込みはないため、比率も変わらず推移する見込みである。「経費回収率」については、汚水処理に係る費用が使用料で賄えておらず低い比率となっている。「汚水処理原価」については320.88円と類団平均に比べ低い水準となっている。「施設利用率」については、46.03%となっているが、設置申請があった家屋に対して、浄化槽を設置していることから、すべての浄化槽が稼働することになっている。「水洗化率」については、事業により浄化槽を設置した住宅等を個別に処理区域として公告しているため、水洗化工事完了後、処理区域人口＝水洗便所設置済み人口となり、100％となる見込み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</si>
</sst>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59-4324-B672-AF282FFB58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59-4324-B672-AF282FFB58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48.15</c:v>
                </c:pt>
                <c:pt idx="3">
                  <c:v>50</c:v>
                </c:pt>
                <c:pt idx="4">
                  <c:v>46.03</c:v>
                </c:pt>
              </c:numCache>
            </c:numRef>
          </c:val>
          <c:extLst>
            <c:ext xmlns:c16="http://schemas.microsoft.com/office/drawing/2014/chart" uri="{C3380CC4-5D6E-409C-BE32-E72D297353CC}">
              <c16:uniqueId val="{00000000-6971-427B-9CFB-88465B4028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49.31</c:v>
                </c:pt>
                <c:pt idx="3">
                  <c:v>47.29</c:v>
                </c:pt>
                <c:pt idx="4">
                  <c:v>54.73</c:v>
                </c:pt>
              </c:numCache>
            </c:numRef>
          </c:val>
          <c:smooth val="0"/>
          <c:extLst>
            <c:ext xmlns:c16="http://schemas.microsoft.com/office/drawing/2014/chart" uri="{C3380CC4-5D6E-409C-BE32-E72D297353CC}">
              <c16:uniqueId val="{00000001-6971-427B-9CFB-88465B4028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91.6</c:v>
                </c:pt>
                <c:pt idx="3">
                  <c:v>92.25</c:v>
                </c:pt>
                <c:pt idx="4">
                  <c:v>97.96</c:v>
                </c:pt>
              </c:numCache>
            </c:numRef>
          </c:val>
          <c:extLst>
            <c:ext xmlns:c16="http://schemas.microsoft.com/office/drawing/2014/chart" uri="{C3380CC4-5D6E-409C-BE32-E72D297353CC}">
              <c16:uniqueId val="{00000000-5614-42DE-AEA3-3C68395233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57.28</c:v>
                </c:pt>
                <c:pt idx="3">
                  <c:v>57.74</c:v>
                </c:pt>
                <c:pt idx="4">
                  <c:v>54.72</c:v>
                </c:pt>
              </c:numCache>
            </c:numRef>
          </c:val>
          <c:smooth val="0"/>
          <c:extLst>
            <c:ext xmlns:c16="http://schemas.microsoft.com/office/drawing/2014/chart" uri="{C3380CC4-5D6E-409C-BE32-E72D297353CC}">
              <c16:uniqueId val="{00000001-5614-42DE-AEA3-3C68395233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52.24</c:v>
                </c:pt>
                <c:pt idx="3">
                  <c:v>54.62</c:v>
                </c:pt>
                <c:pt idx="4">
                  <c:v>65.83</c:v>
                </c:pt>
              </c:numCache>
            </c:numRef>
          </c:val>
          <c:extLst>
            <c:ext xmlns:c16="http://schemas.microsoft.com/office/drawing/2014/chart" uri="{C3380CC4-5D6E-409C-BE32-E72D297353CC}">
              <c16:uniqueId val="{00000000-7FBE-47B8-B4C5-2CCD501C5B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109.03</c:v>
                </c:pt>
                <c:pt idx="3">
                  <c:v>105.3</c:v>
                </c:pt>
                <c:pt idx="4">
                  <c:v>109.09</c:v>
                </c:pt>
              </c:numCache>
            </c:numRef>
          </c:val>
          <c:smooth val="0"/>
          <c:extLst>
            <c:ext xmlns:c16="http://schemas.microsoft.com/office/drawing/2014/chart" uri="{C3380CC4-5D6E-409C-BE32-E72D297353CC}">
              <c16:uniqueId val="{00000001-7FBE-47B8-B4C5-2CCD501C5B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3.91</c:v>
                </c:pt>
                <c:pt idx="3">
                  <c:v>7.07</c:v>
                </c:pt>
                <c:pt idx="4">
                  <c:v>10.37</c:v>
                </c:pt>
              </c:numCache>
            </c:numRef>
          </c:val>
          <c:extLst>
            <c:ext xmlns:c16="http://schemas.microsoft.com/office/drawing/2014/chart" uri="{C3380CC4-5D6E-409C-BE32-E72D297353CC}">
              <c16:uniqueId val="{00000000-E8F6-4193-BB97-136CC728D5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9.51</c:v>
                </c:pt>
                <c:pt idx="3">
                  <c:v>14.11</c:v>
                </c:pt>
                <c:pt idx="4">
                  <c:v>20.059999999999999</c:v>
                </c:pt>
              </c:numCache>
            </c:numRef>
          </c:val>
          <c:smooth val="0"/>
          <c:extLst>
            <c:ext xmlns:c16="http://schemas.microsoft.com/office/drawing/2014/chart" uri="{C3380CC4-5D6E-409C-BE32-E72D297353CC}">
              <c16:uniqueId val="{00000001-E8F6-4193-BB97-136CC728D5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3E-4B35-B4C9-55B9B6FE04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3E-4B35-B4C9-55B9B6FE04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127.67</c:v>
                </c:pt>
                <c:pt idx="3">
                  <c:v>241.21</c:v>
                </c:pt>
                <c:pt idx="4">
                  <c:v>310.44</c:v>
                </c:pt>
              </c:numCache>
            </c:numRef>
          </c:val>
          <c:extLst>
            <c:ext xmlns:c16="http://schemas.microsoft.com/office/drawing/2014/chart" uri="{C3380CC4-5D6E-409C-BE32-E72D297353CC}">
              <c16:uniqueId val="{00000000-1157-4A08-8A14-2774EC9212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34.340000000000003</c:v>
                </c:pt>
                <c:pt idx="3">
                  <c:v>40.119999999999997</c:v>
                </c:pt>
                <c:pt idx="4">
                  <c:v>37.090000000000003</c:v>
                </c:pt>
              </c:numCache>
            </c:numRef>
          </c:val>
          <c:smooth val="0"/>
          <c:extLst>
            <c:ext xmlns:c16="http://schemas.microsoft.com/office/drawing/2014/chart" uri="{C3380CC4-5D6E-409C-BE32-E72D297353CC}">
              <c16:uniqueId val="{00000001-1157-4A08-8A14-2774EC9212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-65.14</c:v>
                </c:pt>
                <c:pt idx="3">
                  <c:v>-74.88</c:v>
                </c:pt>
                <c:pt idx="4">
                  <c:v>-285.02999999999997</c:v>
                </c:pt>
              </c:numCache>
            </c:numRef>
          </c:val>
          <c:extLst>
            <c:ext xmlns:c16="http://schemas.microsoft.com/office/drawing/2014/chart" uri="{C3380CC4-5D6E-409C-BE32-E72D297353CC}">
              <c16:uniqueId val="{00000000-236C-4AE3-BD38-5B65C15FE8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202.79</c:v>
                </c:pt>
                <c:pt idx="3">
                  <c:v>255.28</c:v>
                </c:pt>
                <c:pt idx="4">
                  <c:v>241.94</c:v>
                </c:pt>
              </c:numCache>
            </c:numRef>
          </c:val>
          <c:smooth val="0"/>
          <c:extLst>
            <c:ext xmlns:c16="http://schemas.microsoft.com/office/drawing/2014/chart" uri="{C3380CC4-5D6E-409C-BE32-E72D297353CC}">
              <c16:uniqueId val="{00000001-236C-4AE3-BD38-5B65C15FE8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1047.57</c:v>
                </c:pt>
                <c:pt idx="3">
                  <c:v>1072.49</c:v>
                </c:pt>
                <c:pt idx="4">
                  <c:v>958</c:v>
                </c:pt>
              </c:numCache>
            </c:numRef>
          </c:val>
          <c:extLst>
            <c:ext xmlns:c16="http://schemas.microsoft.com/office/drawing/2014/chart" uri="{C3380CC4-5D6E-409C-BE32-E72D297353CC}">
              <c16:uniqueId val="{00000000-5E40-489E-9593-15BA3A6BBD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768.3</c:v>
                </c:pt>
                <c:pt idx="3">
                  <c:v>918.36</c:v>
                </c:pt>
                <c:pt idx="4">
                  <c:v>860.05</c:v>
                </c:pt>
              </c:numCache>
            </c:numRef>
          </c:val>
          <c:smooth val="0"/>
          <c:extLst>
            <c:ext xmlns:c16="http://schemas.microsoft.com/office/drawing/2014/chart" uri="{C3380CC4-5D6E-409C-BE32-E72D297353CC}">
              <c16:uniqueId val="{00000001-5E40-489E-9593-15BA3A6BBD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44.71</c:v>
                </c:pt>
                <c:pt idx="3">
                  <c:v>45.66</c:v>
                </c:pt>
                <c:pt idx="4">
                  <c:v>52.48</c:v>
                </c:pt>
              </c:numCache>
            </c:numRef>
          </c:val>
          <c:extLst>
            <c:ext xmlns:c16="http://schemas.microsoft.com/office/drawing/2014/chart" uri="{C3380CC4-5D6E-409C-BE32-E72D297353CC}">
              <c16:uniqueId val="{00000000-50AB-4E5B-B4A2-5E50D9FA90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53.36</c:v>
                </c:pt>
                <c:pt idx="3">
                  <c:v>50.94</c:v>
                </c:pt>
                <c:pt idx="4">
                  <c:v>44.86</c:v>
                </c:pt>
              </c:numCache>
            </c:numRef>
          </c:val>
          <c:smooth val="0"/>
          <c:extLst>
            <c:ext xmlns:c16="http://schemas.microsoft.com/office/drawing/2014/chart" uri="{C3380CC4-5D6E-409C-BE32-E72D297353CC}">
              <c16:uniqueId val="{00000001-50AB-4E5B-B4A2-5E50D9FA90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379.68</c:v>
                </c:pt>
                <c:pt idx="3">
                  <c:v>368.56</c:v>
                </c:pt>
                <c:pt idx="4">
                  <c:v>320.88</c:v>
                </c:pt>
              </c:numCache>
            </c:numRef>
          </c:val>
          <c:extLst>
            <c:ext xmlns:c16="http://schemas.microsoft.com/office/drawing/2014/chart" uri="{C3380CC4-5D6E-409C-BE32-E72D297353CC}">
              <c16:uniqueId val="{00000000-E670-4EF4-B050-212142E755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347.38</c:v>
                </c:pt>
                <c:pt idx="3">
                  <c:v>371.2</c:v>
                </c:pt>
                <c:pt idx="4">
                  <c:v>496.36</c:v>
                </c:pt>
              </c:numCache>
            </c:numRef>
          </c:val>
          <c:smooth val="0"/>
          <c:extLst>
            <c:ext xmlns:c16="http://schemas.microsoft.com/office/drawing/2014/chart" uri="{C3380CC4-5D6E-409C-BE32-E72D297353CC}">
              <c16:uniqueId val="{00000001-E670-4EF4-B050-212142E755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7" zoomScale="70" zoomScaleNormal="70" workbookViewId="0">
      <selection activeCell="BH12" sqref="B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長洲町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L3</v>
      </c>
      <c r="X8" s="49"/>
      <c r="Y8" s="49"/>
      <c r="Z8" s="49"/>
      <c r="AA8" s="49"/>
      <c r="AB8" s="49"/>
      <c r="AC8" s="49"/>
      <c r="AD8" s="50" t="str">
        <f>データ!$M$6</f>
        <v>非設置</v>
      </c>
      <c r="AE8" s="50"/>
      <c r="AF8" s="50"/>
      <c r="AG8" s="50"/>
      <c r="AH8" s="50"/>
      <c r="AI8" s="50"/>
      <c r="AJ8" s="50"/>
      <c r="AK8" s="3"/>
      <c r="AL8" s="51">
        <f>データ!S6</f>
        <v>16075</v>
      </c>
      <c r="AM8" s="51"/>
      <c r="AN8" s="51"/>
      <c r="AO8" s="51"/>
      <c r="AP8" s="51"/>
      <c r="AQ8" s="51"/>
      <c r="AR8" s="51"/>
      <c r="AS8" s="51"/>
      <c r="AT8" s="46">
        <f>データ!T6</f>
        <v>19.440000000000001</v>
      </c>
      <c r="AU8" s="46"/>
      <c r="AV8" s="46"/>
      <c r="AW8" s="46"/>
      <c r="AX8" s="46"/>
      <c r="AY8" s="46"/>
      <c r="AZ8" s="46"/>
      <c r="BA8" s="46"/>
      <c r="BB8" s="46">
        <f>データ!U6</f>
        <v>826.9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18.89</v>
      </c>
      <c r="J10" s="46"/>
      <c r="K10" s="46"/>
      <c r="L10" s="46"/>
      <c r="M10" s="46"/>
      <c r="N10" s="46"/>
      <c r="O10" s="46"/>
      <c r="P10" s="46">
        <f>データ!P6</f>
        <v>0.92</v>
      </c>
      <c r="Q10" s="46"/>
      <c r="R10" s="46"/>
      <c r="S10" s="46"/>
      <c r="T10" s="46"/>
      <c r="U10" s="46"/>
      <c r="V10" s="46"/>
      <c r="W10" s="46">
        <f>データ!Q6</f>
        <v>100</v>
      </c>
      <c r="X10" s="46"/>
      <c r="Y10" s="46"/>
      <c r="Z10" s="46"/>
      <c r="AA10" s="46"/>
      <c r="AB10" s="46"/>
      <c r="AC10" s="46"/>
      <c r="AD10" s="51">
        <f>データ!R6</f>
        <v>3517</v>
      </c>
      <c r="AE10" s="51"/>
      <c r="AF10" s="51"/>
      <c r="AG10" s="51"/>
      <c r="AH10" s="51"/>
      <c r="AI10" s="51"/>
      <c r="AJ10" s="51"/>
      <c r="AK10" s="2"/>
      <c r="AL10" s="51">
        <f>データ!V6</f>
        <v>147</v>
      </c>
      <c r="AM10" s="51"/>
      <c r="AN10" s="51"/>
      <c r="AO10" s="51"/>
      <c r="AP10" s="51"/>
      <c r="AQ10" s="51"/>
      <c r="AR10" s="51"/>
      <c r="AS10" s="51"/>
      <c r="AT10" s="46">
        <f>データ!W6</f>
        <v>0.03</v>
      </c>
      <c r="AU10" s="46"/>
      <c r="AV10" s="46"/>
      <c r="AW10" s="46"/>
      <c r="AX10" s="46"/>
      <c r="AY10" s="46"/>
      <c r="AZ10" s="46"/>
      <c r="BA10" s="46"/>
      <c r="BB10" s="46">
        <f>データ!X6</f>
        <v>4900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iGKLV91fogeu85dLrZnSOhWJcdLEp/whf1qIzvDpApfuaNjTDwQO4GM2new8yLNp/oMcpzb058W5vPfWKuuagg==" saltValue="fBahbfnZehIyqbflOwd/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433683</v>
      </c>
      <c r="D6" s="33">
        <f t="shared" si="3"/>
        <v>46</v>
      </c>
      <c r="E6" s="33">
        <f t="shared" si="3"/>
        <v>18</v>
      </c>
      <c r="F6" s="33">
        <f t="shared" si="3"/>
        <v>1</v>
      </c>
      <c r="G6" s="33">
        <f t="shared" si="3"/>
        <v>0</v>
      </c>
      <c r="H6" s="33" t="str">
        <f t="shared" si="3"/>
        <v>熊本県　長洲町</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18.89</v>
      </c>
      <c r="P6" s="34">
        <f t="shared" si="3"/>
        <v>0.92</v>
      </c>
      <c r="Q6" s="34">
        <f t="shared" si="3"/>
        <v>100</v>
      </c>
      <c r="R6" s="34">
        <f t="shared" si="3"/>
        <v>3517</v>
      </c>
      <c r="S6" s="34">
        <f t="shared" si="3"/>
        <v>16075</v>
      </c>
      <c r="T6" s="34">
        <f t="shared" si="3"/>
        <v>19.440000000000001</v>
      </c>
      <c r="U6" s="34">
        <f t="shared" si="3"/>
        <v>826.9</v>
      </c>
      <c r="V6" s="34">
        <f t="shared" si="3"/>
        <v>147</v>
      </c>
      <c r="W6" s="34">
        <f t="shared" si="3"/>
        <v>0.03</v>
      </c>
      <c r="X6" s="34">
        <f t="shared" si="3"/>
        <v>4900</v>
      </c>
      <c r="Y6" s="35" t="str">
        <f>IF(Y7="",NA(),Y7)</f>
        <v>-</v>
      </c>
      <c r="Z6" s="35" t="str">
        <f t="shared" ref="Z6:AH6" si="4">IF(Z7="",NA(),Z7)</f>
        <v>-</v>
      </c>
      <c r="AA6" s="35">
        <f t="shared" si="4"/>
        <v>52.24</v>
      </c>
      <c r="AB6" s="35">
        <f t="shared" si="4"/>
        <v>54.62</v>
      </c>
      <c r="AC6" s="35">
        <f t="shared" si="4"/>
        <v>65.83</v>
      </c>
      <c r="AD6" s="35" t="str">
        <f t="shared" si="4"/>
        <v>-</v>
      </c>
      <c r="AE6" s="35" t="str">
        <f t="shared" si="4"/>
        <v>-</v>
      </c>
      <c r="AF6" s="35">
        <f t="shared" si="4"/>
        <v>109.03</v>
      </c>
      <c r="AG6" s="35">
        <f t="shared" si="4"/>
        <v>105.3</v>
      </c>
      <c r="AH6" s="35">
        <f t="shared" si="4"/>
        <v>109.09</v>
      </c>
      <c r="AI6" s="34" t="str">
        <f>IF(AI7="","",IF(AI7="-","【-】","【"&amp;SUBSTITUTE(TEXT(AI7,"#,##0.00"),"-","△")&amp;"】"))</f>
        <v>【92.82】</v>
      </c>
      <c r="AJ6" s="35" t="str">
        <f>IF(AJ7="",NA(),AJ7)</f>
        <v>-</v>
      </c>
      <c r="AK6" s="35" t="str">
        <f t="shared" ref="AK6:AS6" si="5">IF(AK7="",NA(),AK7)</f>
        <v>-</v>
      </c>
      <c r="AL6" s="35">
        <f t="shared" si="5"/>
        <v>127.67</v>
      </c>
      <c r="AM6" s="35">
        <f t="shared" si="5"/>
        <v>241.21</v>
      </c>
      <c r="AN6" s="35">
        <f t="shared" si="5"/>
        <v>310.44</v>
      </c>
      <c r="AO6" s="35" t="str">
        <f t="shared" si="5"/>
        <v>-</v>
      </c>
      <c r="AP6" s="35" t="str">
        <f t="shared" si="5"/>
        <v>-</v>
      </c>
      <c r="AQ6" s="35">
        <f t="shared" si="5"/>
        <v>34.340000000000003</v>
      </c>
      <c r="AR6" s="35">
        <f t="shared" si="5"/>
        <v>40.119999999999997</v>
      </c>
      <c r="AS6" s="35">
        <f t="shared" si="5"/>
        <v>37.090000000000003</v>
      </c>
      <c r="AT6" s="34" t="str">
        <f>IF(AT7="","",IF(AT7="-","【-】","【"&amp;SUBSTITUTE(TEXT(AT7,"#,##0.00"),"-","△")&amp;"】"))</f>
        <v>【200.28】</v>
      </c>
      <c r="AU6" s="35" t="str">
        <f>IF(AU7="",NA(),AU7)</f>
        <v>-</v>
      </c>
      <c r="AV6" s="35" t="str">
        <f t="shared" ref="AV6:BD6" si="6">IF(AV7="",NA(),AV7)</f>
        <v>-</v>
      </c>
      <c r="AW6" s="35">
        <f t="shared" si="6"/>
        <v>-65.14</v>
      </c>
      <c r="AX6" s="35">
        <f t="shared" si="6"/>
        <v>-74.88</v>
      </c>
      <c r="AY6" s="35">
        <f t="shared" si="6"/>
        <v>-285.02999999999997</v>
      </c>
      <c r="AZ6" s="35" t="str">
        <f t="shared" si="6"/>
        <v>-</v>
      </c>
      <c r="BA6" s="35" t="str">
        <f t="shared" si="6"/>
        <v>-</v>
      </c>
      <c r="BB6" s="35">
        <f t="shared" si="6"/>
        <v>202.79</v>
      </c>
      <c r="BC6" s="35">
        <f t="shared" si="6"/>
        <v>255.28</v>
      </c>
      <c r="BD6" s="35">
        <f t="shared" si="6"/>
        <v>241.94</v>
      </c>
      <c r="BE6" s="34" t="str">
        <f>IF(BE7="","",IF(BE7="-","【-】","【"&amp;SUBSTITUTE(TEXT(BE7,"#,##0.00"),"-","△")&amp;"】"))</f>
        <v>【254.85】</v>
      </c>
      <c r="BF6" s="35" t="str">
        <f>IF(BF7="",NA(),BF7)</f>
        <v>-</v>
      </c>
      <c r="BG6" s="35" t="str">
        <f t="shared" ref="BG6:BO6" si="7">IF(BG7="",NA(),BG7)</f>
        <v>-</v>
      </c>
      <c r="BH6" s="35">
        <f t="shared" si="7"/>
        <v>1047.57</v>
      </c>
      <c r="BI6" s="35">
        <f t="shared" si="7"/>
        <v>1072.49</v>
      </c>
      <c r="BJ6" s="35">
        <f t="shared" si="7"/>
        <v>958</v>
      </c>
      <c r="BK6" s="35" t="str">
        <f t="shared" si="7"/>
        <v>-</v>
      </c>
      <c r="BL6" s="35" t="str">
        <f t="shared" si="7"/>
        <v>-</v>
      </c>
      <c r="BM6" s="35">
        <f t="shared" si="7"/>
        <v>768.3</v>
      </c>
      <c r="BN6" s="35">
        <f t="shared" si="7"/>
        <v>918.36</v>
      </c>
      <c r="BO6" s="35">
        <f t="shared" si="7"/>
        <v>860.05</v>
      </c>
      <c r="BP6" s="34" t="str">
        <f>IF(BP7="","",IF(BP7="-","【-】","【"&amp;SUBSTITUTE(TEXT(BP7,"#,##0.00"),"-","△")&amp;"】"))</f>
        <v>【862.82】</v>
      </c>
      <c r="BQ6" s="35" t="str">
        <f>IF(BQ7="",NA(),BQ7)</f>
        <v>-</v>
      </c>
      <c r="BR6" s="35" t="str">
        <f t="shared" ref="BR6:BZ6" si="8">IF(BR7="",NA(),BR7)</f>
        <v>-</v>
      </c>
      <c r="BS6" s="35">
        <f t="shared" si="8"/>
        <v>44.71</v>
      </c>
      <c r="BT6" s="35">
        <f t="shared" si="8"/>
        <v>45.66</v>
      </c>
      <c r="BU6" s="35">
        <f t="shared" si="8"/>
        <v>52.48</v>
      </c>
      <c r="BV6" s="35" t="str">
        <f t="shared" si="8"/>
        <v>-</v>
      </c>
      <c r="BW6" s="35" t="str">
        <f t="shared" si="8"/>
        <v>-</v>
      </c>
      <c r="BX6" s="35">
        <f t="shared" si="8"/>
        <v>53.36</v>
      </c>
      <c r="BY6" s="35">
        <f t="shared" si="8"/>
        <v>50.94</v>
      </c>
      <c r="BZ6" s="35">
        <f t="shared" si="8"/>
        <v>44.86</v>
      </c>
      <c r="CA6" s="34" t="str">
        <f>IF(CA7="","",IF(CA7="-","【-】","【"&amp;SUBSTITUTE(TEXT(CA7,"#,##0.00"),"-","△")&amp;"】"))</f>
        <v>【49.71】</v>
      </c>
      <c r="CB6" s="35" t="str">
        <f>IF(CB7="",NA(),CB7)</f>
        <v>-</v>
      </c>
      <c r="CC6" s="35" t="str">
        <f t="shared" ref="CC6:CK6" si="9">IF(CC7="",NA(),CC7)</f>
        <v>-</v>
      </c>
      <c r="CD6" s="35">
        <f t="shared" si="9"/>
        <v>379.68</v>
      </c>
      <c r="CE6" s="35">
        <f t="shared" si="9"/>
        <v>368.56</v>
      </c>
      <c r="CF6" s="35">
        <f t="shared" si="9"/>
        <v>320.88</v>
      </c>
      <c r="CG6" s="35" t="str">
        <f t="shared" si="9"/>
        <v>-</v>
      </c>
      <c r="CH6" s="35" t="str">
        <f t="shared" si="9"/>
        <v>-</v>
      </c>
      <c r="CI6" s="35">
        <f t="shared" si="9"/>
        <v>347.38</v>
      </c>
      <c r="CJ6" s="35">
        <f t="shared" si="9"/>
        <v>371.2</v>
      </c>
      <c r="CK6" s="35">
        <f t="shared" si="9"/>
        <v>496.36</v>
      </c>
      <c r="CL6" s="34" t="str">
        <f>IF(CL7="","",IF(CL7="-","【-】","【"&amp;SUBSTITUTE(TEXT(CL7,"#,##0.00"),"-","△")&amp;"】"))</f>
        <v>【317.18】</v>
      </c>
      <c r="CM6" s="35" t="str">
        <f>IF(CM7="",NA(),CM7)</f>
        <v>-</v>
      </c>
      <c r="CN6" s="35" t="str">
        <f t="shared" ref="CN6:CV6" si="10">IF(CN7="",NA(),CN7)</f>
        <v>-</v>
      </c>
      <c r="CO6" s="35">
        <f t="shared" si="10"/>
        <v>48.15</v>
      </c>
      <c r="CP6" s="35">
        <f t="shared" si="10"/>
        <v>50</v>
      </c>
      <c r="CQ6" s="35">
        <f t="shared" si="10"/>
        <v>46.03</v>
      </c>
      <c r="CR6" s="35" t="str">
        <f t="shared" si="10"/>
        <v>-</v>
      </c>
      <c r="CS6" s="35" t="str">
        <f t="shared" si="10"/>
        <v>-</v>
      </c>
      <c r="CT6" s="35">
        <f t="shared" si="10"/>
        <v>49.31</v>
      </c>
      <c r="CU6" s="35">
        <f t="shared" si="10"/>
        <v>47.29</v>
      </c>
      <c r="CV6" s="35">
        <f t="shared" si="10"/>
        <v>54.73</v>
      </c>
      <c r="CW6" s="34" t="str">
        <f>IF(CW7="","",IF(CW7="-","【-】","【"&amp;SUBSTITUTE(TEXT(CW7,"#,##0.00"),"-","△")&amp;"】"))</f>
        <v>【47.67】</v>
      </c>
      <c r="CX6" s="35" t="str">
        <f>IF(CX7="",NA(),CX7)</f>
        <v>-</v>
      </c>
      <c r="CY6" s="35" t="str">
        <f t="shared" ref="CY6:DG6" si="11">IF(CY7="",NA(),CY7)</f>
        <v>-</v>
      </c>
      <c r="CZ6" s="35">
        <f t="shared" si="11"/>
        <v>91.6</v>
      </c>
      <c r="DA6" s="35">
        <f t="shared" si="11"/>
        <v>92.25</v>
      </c>
      <c r="DB6" s="35">
        <f t="shared" si="11"/>
        <v>97.96</v>
      </c>
      <c r="DC6" s="35" t="str">
        <f t="shared" si="11"/>
        <v>-</v>
      </c>
      <c r="DD6" s="35" t="str">
        <f t="shared" si="11"/>
        <v>-</v>
      </c>
      <c r="DE6" s="35">
        <f t="shared" si="11"/>
        <v>57.28</v>
      </c>
      <c r="DF6" s="35">
        <f t="shared" si="11"/>
        <v>57.74</v>
      </c>
      <c r="DG6" s="35">
        <f t="shared" si="11"/>
        <v>54.72</v>
      </c>
      <c r="DH6" s="34" t="str">
        <f>IF(DH7="","",IF(DH7="-","【-】","【"&amp;SUBSTITUTE(TEXT(DH7,"#,##0.00"),"-","△")&amp;"】"))</f>
        <v>【79.30】</v>
      </c>
      <c r="DI6" s="35" t="str">
        <f>IF(DI7="",NA(),DI7)</f>
        <v>-</v>
      </c>
      <c r="DJ6" s="35" t="str">
        <f t="shared" ref="DJ6:DR6" si="12">IF(DJ7="",NA(),DJ7)</f>
        <v>-</v>
      </c>
      <c r="DK6" s="35">
        <f t="shared" si="12"/>
        <v>3.91</v>
      </c>
      <c r="DL6" s="35">
        <f t="shared" si="12"/>
        <v>7.07</v>
      </c>
      <c r="DM6" s="35">
        <f t="shared" si="12"/>
        <v>10.37</v>
      </c>
      <c r="DN6" s="35" t="str">
        <f t="shared" si="12"/>
        <v>-</v>
      </c>
      <c r="DO6" s="35" t="str">
        <f t="shared" si="12"/>
        <v>-</v>
      </c>
      <c r="DP6" s="35">
        <f t="shared" si="12"/>
        <v>9.51</v>
      </c>
      <c r="DQ6" s="35">
        <f t="shared" si="12"/>
        <v>14.11</v>
      </c>
      <c r="DR6" s="35">
        <f t="shared" si="12"/>
        <v>20.059999999999999</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433683</v>
      </c>
      <c r="D7" s="37">
        <v>46</v>
      </c>
      <c r="E7" s="37">
        <v>18</v>
      </c>
      <c r="F7" s="37">
        <v>1</v>
      </c>
      <c r="G7" s="37">
        <v>0</v>
      </c>
      <c r="H7" s="37" t="s">
        <v>96</v>
      </c>
      <c r="I7" s="37" t="s">
        <v>97</v>
      </c>
      <c r="J7" s="37" t="s">
        <v>98</v>
      </c>
      <c r="K7" s="37" t="s">
        <v>99</v>
      </c>
      <c r="L7" s="37" t="s">
        <v>100</v>
      </c>
      <c r="M7" s="37" t="s">
        <v>101</v>
      </c>
      <c r="N7" s="38" t="s">
        <v>102</v>
      </c>
      <c r="O7" s="38">
        <v>18.89</v>
      </c>
      <c r="P7" s="38">
        <v>0.92</v>
      </c>
      <c r="Q7" s="38">
        <v>100</v>
      </c>
      <c r="R7" s="38">
        <v>3517</v>
      </c>
      <c r="S7" s="38">
        <v>16075</v>
      </c>
      <c r="T7" s="38">
        <v>19.440000000000001</v>
      </c>
      <c r="U7" s="38">
        <v>826.9</v>
      </c>
      <c r="V7" s="38">
        <v>147</v>
      </c>
      <c r="W7" s="38">
        <v>0.03</v>
      </c>
      <c r="X7" s="38">
        <v>4900</v>
      </c>
      <c r="Y7" s="38" t="s">
        <v>102</v>
      </c>
      <c r="Z7" s="38" t="s">
        <v>102</v>
      </c>
      <c r="AA7" s="38">
        <v>52.24</v>
      </c>
      <c r="AB7" s="38">
        <v>54.62</v>
      </c>
      <c r="AC7" s="38">
        <v>65.83</v>
      </c>
      <c r="AD7" s="38" t="s">
        <v>102</v>
      </c>
      <c r="AE7" s="38" t="s">
        <v>102</v>
      </c>
      <c r="AF7" s="38">
        <v>109.03</v>
      </c>
      <c r="AG7" s="38">
        <v>105.3</v>
      </c>
      <c r="AH7" s="38">
        <v>109.09</v>
      </c>
      <c r="AI7" s="38">
        <v>92.82</v>
      </c>
      <c r="AJ7" s="38" t="s">
        <v>102</v>
      </c>
      <c r="AK7" s="38" t="s">
        <v>102</v>
      </c>
      <c r="AL7" s="38">
        <v>127.67</v>
      </c>
      <c r="AM7" s="38">
        <v>241.21</v>
      </c>
      <c r="AN7" s="38">
        <v>310.44</v>
      </c>
      <c r="AO7" s="38" t="s">
        <v>102</v>
      </c>
      <c r="AP7" s="38" t="s">
        <v>102</v>
      </c>
      <c r="AQ7" s="38">
        <v>34.340000000000003</v>
      </c>
      <c r="AR7" s="38">
        <v>40.119999999999997</v>
      </c>
      <c r="AS7" s="38">
        <v>37.090000000000003</v>
      </c>
      <c r="AT7" s="38">
        <v>200.28</v>
      </c>
      <c r="AU7" s="38" t="s">
        <v>102</v>
      </c>
      <c r="AV7" s="38" t="s">
        <v>102</v>
      </c>
      <c r="AW7" s="38">
        <v>-65.14</v>
      </c>
      <c r="AX7" s="38">
        <v>-74.88</v>
      </c>
      <c r="AY7" s="38">
        <v>-285.02999999999997</v>
      </c>
      <c r="AZ7" s="38" t="s">
        <v>102</v>
      </c>
      <c r="BA7" s="38" t="s">
        <v>102</v>
      </c>
      <c r="BB7" s="38">
        <v>202.79</v>
      </c>
      <c r="BC7" s="38">
        <v>255.28</v>
      </c>
      <c r="BD7" s="38">
        <v>241.94</v>
      </c>
      <c r="BE7" s="38">
        <v>254.85</v>
      </c>
      <c r="BF7" s="38" t="s">
        <v>102</v>
      </c>
      <c r="BG7" s="38" t="s">
        <v>102</v>
      </c>
      <c r="BH7" s="38">
        <v>1047.57</v>
      </c>
      <c r="BI7" s="38">
        <v>1072.49</v>
      </c>
      <c r="BJ7" s="38">
        <v>958</v>
      </c>
      <c r="BK7" s="38" t="s">
        <v>102</v>
      </c>
      <c r="BL7" s="38" t="s">
        <v>102</v>
      </c>
      <c r="BM7" s="38">
        <v>768.3</v>
      </c>
      <c r="BN7" s="38">
        <v>918.36</v>
      </c>
      <c r="BO7" s="38">
        <v>860.05</v>
      </c>
      <c r="BP7" s="38">
        <v>862.82</v>
      </c>
      <c r="BQ7" s="38" t="s">
        <v>102</v>
      </c>
      <c r="BR7" s="38" t="s">
        <v>102</v>
      </c>
      <c r="BS7" s="38">
        <v>44.71</v>
      </c>
      <c r="BT7" s="38">
        <v>45.66</v>
      </c>
      <c r="BU7" s="38">
        <v>52.48</v>
      </c>
      <c r="BV7" s="38" t="s">
        <v>102</v>
      </c>
      <c r="BW7" s="38" t="s">
        <v>102</v>
      </c>
      <c r="BX7" s="38">
        <v>53.36</v>
      </c>
      <c r="BY7" s="38">
        <v>50.94</v>
      </c>
      <c r="BZ7" s="38">
        <v>44.86</v>
      </c>
      <c r="CA7" s="38">
        <v>49.71</v>
      </c>
      <c r="CB7" s="38" t="s">
        <v>102</v>
      </c>
      <c r="CC7" s="38" t="s">
        <v>102</v>
      </c>
      <c r="CD7" s="38">
        <v>379.68</v>
      </c>
      <c r="CE7" s="38">
        <v>368.56</v>
      </c>
      <c r="CF7" s="38">
        <v>320.88</v>
      </c>
      <c r="CG7" s="38" t="s">
        <v>102</v>
      </c>
      <c r="CH7" s="38" t="s">
        <v>102</v>
      </c>
      <c r="CI7" s="38">
        <v>347.38</v>
      </c>
      <c r="CJ7" s="38">
        <v>371.2</v>
      </c>
      <c r="CK7" s="38">
        <v>496.36</v>
      </c>
      <c r="CL7" s="38">
        <v>317.18</v>
      </c>
      <c r="CM7" s="38" t="s">
        <v>102</v>
      </c>
      <c r="CN7" s="38" t="s">
        <v>102</v>
      </c>
      <c r="CO7" s="38">
        <v>48.15</v>
      </c>
      <c r="CP7" s="38">
        <v>50</v>
      </c>
      <c r="CQ7" s="38">
        <v>46.03</v>
      </c>
      <c r="CR7" s="38" t="s">
        <v>102</v>
      </c>
      <c r="CS7" s="38" t="s">
        <v>102</v>
      </c>
      <c r="CT7" s="38">
        <v>49.31</v>
      </c>
      <c r="CU7" s="38">
        <v>47.29</v>
      </c>
      <c r="CV7" s="38">
        <v>54.73</v>
      </c>
      <c r="CW7" s="38">
        <v>47.67</v>
      </c>
      <c r="CX7" s="38" t="s">
        <v>102</v>
      </c>
      <c r="CY7" s="38" t="s">
        <v>102</v>
      </c>
      <c r="CZ7" s="38">
        <v>91.6</v>
      </c>
      <c r="DA7" s="38">
        <v>92.25</v>
      </c>
      <c r="DB7" s="38">
        <v>97.96</v>
      </c>
      <c r="DC7" s="38" t="s">
        <v>102</v>
      </c>
      <c r="DD7" s="38" t="s">
        <v>102</v>
      </c>
      <c r="DE7" s="38">
        <v>57.28</v>
      </c>
      <c r="DF7" s="38">
        <v>57.74</v>
      </c>
      <c r="DG7" s="38">
        <v>54.72</v>
      </c>
      <c r="DH7" s="38">
        <v>79.3</v>
      </c>
      <c r="DI7" s="38" t="s">
        <v>102</v>
      </c>
      <c r="DJ7" s="38" t="s">
        <v>102</v>
      </c>
      <c r="DK7" s="38">
        <v>3.91</v>
      </c>
      <c r="DL7" s="38">
        <v>7.07</v>
      </c>
      <c r="DM7" s="38">
        <v>10.37</v>
      </c>
      <c r="DN7" s="38" t="s">
        <v>102</v>
      </c>
      <c r="DO7" s="38" t="s">
        <v>102</v>
      </c>
      <c r="DP7" s="38">
        <v>9.51</v>
      </c>
      <c r="DQ7" s="38">
        <v>14.11</v>
      </c>
      <c r="DR7" s="38">
        <v>20.059999999999999</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2021-01-22T07:53:47Z</cp:lastPrinted>
  <dcterms:created xsi:type="dcterms:W3CDTF">2020-12-04T02:40:55Z</dcterms:created>
  <dcterms:modified xsi:type="dcterms:W3CDTF">2021-01-22T08:01:05Z</dcterms:modified>
  <cp:category/>
</cp:coreProperties>
</file>