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1.1.14\10704_下水道課\データ\02＿庶務関係事務\05＿決算関係（庶務担当分）\経営比較分析表\R2(R1分析)\"/>
    </mc:Choice>
  </mc:AlternateContent>
  <xr:revisionPtr revIDLastSave="0" documentId="13_ncr:1_{74E18588-131F-4E3D-80CB-D9EE391820C1}" xr6:coauthVersionLast="45" xr6:coauthVersionMax="45" xr10:uidLastSave="{00000000-0000-0000-0000-000000000000}"/>
  <workbookProtection workbookAlgorithmName="SHA-512" workbookHashValue="WXECyRzkaXUdEzN6Z5lFZksW9+iasuGizzykTedHG8mlX0dWugwjx3hzYSTcK75YXbPo2Dn73oCEvzgewVLS1A==" workbookSaltValue="k1p738BKFTlas6J5b11vbw=="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L10" i="4"/>
  <c r="AD10" i="4"/>
  <c r="P10" i="4"/>
  <c r="B10" i="4"/>
  <c r="AT8" i="4"/>
  <c r="W8" i="4"/>
  <c r="I8" i="4"/>
  <c r="B6" i="4"/>
</calcChain>
</file>

<file path=xl/sharedStrings.xml><?xml version="1.0" encoding="utf-8"?>
<sst xmlns="http://schemas.openxmlformats.org/spreadsheetml/2006/main" count="231" uniqueCount="118">
  <si>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</si>
  <si>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</si>
  <si>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</si>
  <si>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</si>
  <si>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</si>
  <si>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</si>
  <si>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</si>
  <si>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</si>
  <si>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</si>
  <si>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</si>
  <si>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</si>
  <si>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</si>
  <si>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</si>
  <si>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</si>
  <si>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</si>
  <si>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</si>
  <si>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</si>
  <si>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</si>
  <si>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</si>
  <si>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</si>
  <si>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</si>
  <si>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</si>
  <si>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</si>
  <si>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</si>
  <si>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</si>
  <si>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</si>
  <si>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</si>
  <si>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</si>
  <si>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</si>
  <si>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</si>
  <si>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</si>
  <si>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</si>
  <si>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</si>
  <si>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</si>
  <si>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</si>
  <si>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</si>
  <si>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</si>
  <si>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</si>
  <si>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</si>
  <si>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</si>
  <si>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</si>
  <si>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</si>
  <si>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</si>
  <si>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</si>
  <si>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</si>
  <si>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</si>
  <si>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</si>
  <si>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</si>
  <si>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</si>
  <si>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</si>
  <si>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</si>
  <si>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</si>
  <si>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</si>
  <si>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</si>
  <si>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</si>
  <si>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</si>
  <si>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</si>
  <si>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</si>
  <si>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</si>
  <si>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</si>
  <si>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</si>
  <si>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</si>
  <si>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</si>
  <si>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</si>
  <si>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</si>
  <si>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</si>
  <si>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</si>
  <si>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</si>
  <si>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</si>
  <si>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</si>
  <si>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</si>
  <si>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</si>
  <si>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</si>
  <si>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</si>
  <si>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</si>
  <si>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</si>
  <si>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</si>
  <si>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</si>
  <si>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</si>
  <si>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</si>
  <si>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</si>
  <si>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</si>
  <si>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</si>
  <si>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</si>
  <si>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</si>
  <si>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</si>
  <si>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</si>
  <si>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</si>
  <si>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</si>
  <si>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</si>
  <si>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</si>
  <si>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</si>
  <si>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</si>
  <si>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</si>
  <si>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</si>
  <si>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</si>
  <si>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合志市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</si>
  <si>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</si>
  <si>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</si>
  <si>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</si>
  <si>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</si>
  <si>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</si>
  <si>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</si>
  <si>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</si>
  <si>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</si>
  <si>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</si>
  <si>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</si>
  <si>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</si>
  <si>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</si>
  <si>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</si>
  <si>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</si>
  <si>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</si>
  <si>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</si>
  <si>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</si>
  <si>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</si>
  <si>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平成12年の供用開始から20年が経過し、電気設備・機械設備の改築・更新が必要な時期になっています。
　今後の適正な下水道事業運営、施設の維持管理を実施するため、処理施設の統廃合を含めた最適整備構想及び機能診断調査の結果に基づき、効率的な改築・更新を実施していきます。また、老朽化対策と合わせて、耐震化も進めていきます。</t>
    <phoneticPr fontId="4"/>
  </si>
  <si>
    <t>　本事業については、施設の改築・更新のほか、経営の合理化を図るため、処理場の統廃合を検討しています。また、本事業の収支状況が下水道事業会計全体の負担にならないよう、コスト意識を持って経営を進めます。
　本市は今後数年は人口増が見込まれますが、いずれ人口が減少していくことが予想されるため将来を見据えた経営が必要と考えています。持続可能な下水道事業経営のため、平成30年度に策定した「下水道事業経営戦略」に基づき、経営基盤の強化と財政マネジメントの向上を目指します。</t>
    <phoneticPr fontId="4"/>
  </si>
  <si>
    <t>　本市の農業集落排水事業は、単独処理場を有し、多額の維持管理費用が必要となっています。
　本市では、ほかに公共下水道事業、特定環境保全公共下水道事業も実施していますが、3事業とも同一の料金体系としています。
　平成27年度から地方公営企業会計に移行し、5回目の決算となりましたが、①経常収支比率は前年度比10.23％増加したものの、100％未満で単年度収支が5期連続の赤字となりました。⑤経費回収率は、前年度比3.95％減少し、汚水処理費用を使用料収入で賄えていない状況であり、依然として一般会計からの繰入金に依存した経営となっています。
　営業収益に対する累積欠損金の状況を表す②累積欠損金比率は、前年度比19.95％増加し、469.61％となり損益収支が悪化している状況です。令和元年9月分からの下水道使用料の値上げにより営業収益が増加したものの、依然として当年度の総費用が総収益を上回るため欠損金が発生しており、その欠損金を補填する剰余金もなく、また、累積欠損金の額そのものが大きいためです。累積欠損金を解消するためには、当年度の欠損金を減らす若しくは発生させない必要があり、建設費や維持管理費について、効率的、計画的に取り組むことによってコストを抑制していく必要があります。
　④企業債残高対事業規模比率は、企業債残高の減により232.99％の減となっているものの類似団体平均値より高い状況です。</t>
    <rPh sb="210" eb="212">
      <t>ゲンショウ</t>
    </rPh>
    <rPh sb="239" eb="241">
      <t>イゼン</t>
    </rPh>
    <rPh sb="368" eb="370">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</si>
</sst>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DF-429F-AE81-7E79921A57D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37DF-429F-AE81-7E79921A57D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50.73</c:v>
                </c:pt>
                <c:pt idx="1">
                  <c:v>50.51</c:v>
                </c:pt>
                <c:pt idx="2">
                  <c:v>50.73</c:v>
                </c:pt>
                <c:pt idx="3">
                  <c:v>50.62</c:v>
                </c:pt>
                <c:pt idx="4">
                  <c:v>50.51</c:v>
                </c:pt>
              </c:numCache>
            </c:numRef>
          </c:val>
          <c:extLst>
            <c:ext xmlns:c16="http://schemas.microsoft.com/office/drawing/2014/chart" uri="{C3380CC4-5D6E-409C-BE32-E72D297353CC}">
              <c16:uniqueId val="{00000000-D6AE-4B9F-ABD9-D9008846CF2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D6AE-4B9F-ABD9-D9008846CF2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90.09</c:v>
                </c:pt>
                <c:pt idx="1">
                  <c:v>90.12</c:v>
                </c:pt>
                <c:pt idx="2">
                  <c:v>90.16</c:v>
                </c:pt>
                <c:pt idx="3">
                  <c:v>90.32</c:v>
                </c:pt>
                <c:pt idx="4">
                  <c:v>90.43</c:v>
                </c:pt>
              </c:numCache>
            </c:numRef>
          </c:val>
          <c:extLst>
            <c:ext xmlns:c16="http://schemas.microsoft.com/office/drawing/2014/chart" uri="{C3380CC4-5D6E-409C-BE32-E72D297353CC}">
              <c16:uniqueId val="{00000000-80A0-4F15-B8E2-D68C43A3F24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80A0-4F15-B8E2-D68C43A3F24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81.22</c:v>
                </c:pt>
                <c:pt idx="1">
                  <c:v>63.59</c:v>
                </c:pt>
                <c:pt idx="2">
                  <c:v>76.95</c:v>
                </c:pt>
                <c:pt idx="3">
                  <c:v>83.04</c:v>
                </c:pt>
                <c:pt idx="4">
                  <c:v>93.27</c:v>
                </c:pt>
              </c:numCache>
            </c:numRef>
          </c:val>
          <c:extLst>
            <c:ext xmlns:c16="http://schemas.microsoft.com/office/drawing/2014/chart" uri="{C3380CC4-5D6E-409C-BE32-E72D297353CC}">
              <c16:uniqueId val="{00000000-2402-489F-B5AB-E2CF6CE7AA7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99.64</c:v>
                </c:pt>
                <c:pt idx="1">
                  <c:v>99.66</c:v>
                </c:pt>
                <c:pt idx="2">
                  <c:v>100.95</c:v>
                </c:pt>
                <c:pt idx="3">
                  <c:v>101.77</c:v>
                </c:pt>
                <c:pt idx="4">
                  <c:v>103.6</c:v>
                </c:pt>
              </c:numCache>
            </c:numRef>
          </c:val>
          <c:smooth val="0"/>
          <c:extLst>
            <c:ext xmlns:c16="http://schemas.microsoft.com/office/drawing/2014/chart" uri="{C3380CC4-5D6E-409C-BE32-E72D297353CC}">
              <c16:uniqueId val="{00000001-2402-489F-B5AB-E2CF6CE7AA7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3.59</c:v>
                </c:pt>
                <c:pt idx="1">
                  <c:v>7.09</c:v>
                </c:pt>
                <c:pt idx="2">
                  <c:v>10.46</c:v>
                </c:pt>
                <c:pt idx="3">
                  <c:v>13.88</c:v>
                </c:pt>
                <c:pt idx="4">
                  <c:v>17.170000000000002</c:v>
                </c:pt>
              </c:numCache>
            </c:numRef>
          </c:val>
          <c:extLst>
            <c:ext xmlns:c16="http://schemas.microsoft.com/office/drawing/2014/chart" uri="{C3380CC4-5D6E-409C-BE32-E72D297353CC}">
              <c16:uniqueId val="{00000000-26DA-4DFD-B27E-966DB7435E1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22.41</c:v>
                </c:pt>
                <c:pt idx="1">
                  <c:v>22.9</c:v>
                </c:pt>
                <c:pt idx="2">
                  <c:v>24.87</c:v>
                </c:pt>
                <c:pt idx="3">
                  <c:v>24.13</c:v>
                </c:pt>
                <c:pt idx="4">
                  <c:v>23.06</c:v>
                </c:pt>
              </c:numCache>
            </c:numRef>
          </c:val>
          <c:smooth val="0"/>
          <c:extLst>
            <c:ext xmlns:c16="http://schemas.microsoft.com/office/drawing/2014/chart" uri="{C3380CC4-5D6E-409C-BE32-E72D297353CC}">
              <c16:uniqueId val="{00000001-26DA-4DFD-B27E-966DB7435E1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0A-4685-80D2-DA52DDBBDD5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C0A-4685-80D2-DA52DDBBDD5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93.32</c:v>
                </c:pt>
                <c:pt idx="1">
                  <c:v>174.12</c:v>
                </c:pt>
                <c:pt idx="2">
                  <c:v>376.43</c:v>
                </c:pt>
                <c:pt idx="3">
                  <c:v>449.66</c:v>
                </c:pt>
                <c:pt idx="4">
                  <c:v>469.61</c:v>
                </c:pt>
              </c:numCache>
            </c:numRef>
          </c:val>
          <c:extLst>
            <c:ext xmlns:c16="http://schemas.microsoft.com/office/drawing/2014/chart" uri="{C3380CC4-5D6E-409C-BE32-E72D297353CC}">
              <c16:uniqueId val="{00000000-FF71-41DE-A62B-03DBC999D66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214.61</c:v>
                </c:pt>
                <c:pt idx="1">
                  <c:v>225.39</c:v>
                </c:pt>
                <c:pt idx="2">
                  <c:v>224.04</c:v>
                </c:pt>
                <c:pt idx="3">
                  <c:v>227.4</c:v>
                </c:pt>
                <c:pt idx="4">
                  <c:v>193.99</c:v>
                </c:pt>
              </c:numCache>
            </c:numRef>
          </c:val>
          <c:smooth val="0"/>
          <c:extLst>
            <c:ext xmlns:c16="http://schemas.microsoft.com/office/drawing/2014/chart" uri="{C3380CC4-5D6E-409C-BE32-E72D297353CC}">
              <c16:uniqueId val="{00000001-FF71-41DE-A62B-03DBC999D66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62.51</c:v>
                </c:pt>
                <c:pt idx="1">
                  <c:v>114.75</c:v>
                </c:pt>
                <c:pt idx="2">
                  <c:v>82.77</c:v>
                </c:pt>
                <c:pt idx="3">
                  <c:v>58.62</c:v>
                </c:pt>
                <c:pt idx="4">
                  <c:v>34.950000000000003</c:v>
                </c:pt>
              </c:numCache>
            </c:numRef>
          </c:val>
          <c:extLst>
            <c:ext xmlns:c16="http://schemas.microsoft.com/office/drawing/2014/chart" uri="{C3380CC4-5D6E-409C-BE32-E72D297353CC}">
              <c16:uniqueId val="{00000000-DC9C-4C98-87B7-1CC0319AFB9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29.45</c:v>
                </c:pt>
                <c:pt idx="1">
                  <c:v>31.84</c:v>
                </c:pt>
                <c:pt idx="2">
                  <c:v>29.91</c:v>
                </c:pt>
                <c:pt idx="3">
                  <c:v>29.54</c:v>
                </c:pt>
                <c:pt idx="4">
                  <c:v>26.99</c:v>
                </c:pt>
              </c:numCache>
            </c:numRef>
          </c:val>
          <c:smooth val="0"/>
          <c:extLst>
            <c:ext xmlns:c16="http://schemas.microsoft.com/office/drawing/2014/chart" uri="{C3380CC4-5D6E-409C-BE32-E72D297353CC}">
              <c16:uniqueId val="{00000001-DC9C-4C98-87B7-1CC0319AFB9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
                  <c:v>0</c:v>
                </c:pt>
                <c:pt idx="1">
                  <c:v>2349.04</c:v>
                </c:pt>
                <c:pt idx="2">
                  <c:v>2170.65</c:v>
                </c:pt>
                <c:pt idx="3">
                  <c:v>1739.08</c:v>
                </c:pt>
                <c:pt idx="4">
                  <c:v>1506.09</c:v>
                </c:pt>
              </c:numCache>
            </c:numRef>
          </c:val>
          <c:extLst>
            <c:ext xmlns:c16="http://schemas.microsoft.com/office/drawing/2014/chart" uri="{C3380CC4-5D6E-409C-BE32-E72D297353CC}">
              <c16:uniqueId val="{00000000-1DD0-4C69-95ED-ADDB529D7B8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1DD0-4C69-95ED-ADDB529D7B8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44.66</c:v>
                </c:pt>
                <c:pt idx="1">
                  <c:v>64.650000000000006</c:v>
                </c:pt>
                <c:pt idx="2">
                  <c:v>73.92</c:v>
                </c:pt>
                <c:pt idx="3">
                  <c:v>74.069999999999993</c:v>
                </c:pt>
                <c:pt idx="4">
                  <c:v>70.12</c:v>
                </c:pt>
              </c:numCache>
            </c:numRef>
          </c:val>
          <c:extLst>
            <c:ext xmlns:c16="http://schemas.microsoft.com/office/drawing/2014/chart" uri="{C3380CC4-5D6E-409C-BE32-E72D297353CC}">
              <c16:uniqueId val="{00000000-99E4-4F13-BCF8-6E9980CBA57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99E4-4F13-BCF8-6E9980CBA57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249.64</c:v>
                </c:pt>
                <c:pt idx="1">
                  <c:v>150</c:v>
                </c:pt>
                <c:pt idx="2">
                  <c:v>151.57</c:v>
                </c:pt>
                <c:pt idx="3">
                  <c:v>151.30000000000001</c:v>
                </c:pt>
                <c:pt idx="4">
                  <c:v>166.35</c:v>
                </c:pt>
              </c:numCache>
            </c:numRef>
          </c:val>
          <c:extLst>
            <c:ext xmlns:c16="http://schemas.microsoft.com/office/drawing/2014/chart" uri="{C3380CC4-5D6E-409C-BE32-E72D297353CC}">
              <c16:uniqueId val="{00000000-464F-4780-84BD-51F45455C09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464F-4780-84BD-51F45455C09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Q10" zoomScale="85" zoomScaleNormal="85" workbookViewId="0">
      <selection activeCell="BL16" sqref="BL16:BZ44"/>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合志市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62640</v>
      </c>
      <c r="AM8" s="51"/>
      <c r="AN8" s="51"/>
      <c r="AO8" s="51"/>
      <c r="AP8" s="51"/>
      <c r="AQ8" s="51"/>
      <c r="AR8" s="51"/>
      <c r="AS8" s="51"/>
      <c r="AT8" s="46">
        <f>データ!T6</f>
        <v>53.19</v>
      </c>
      <c r="AU8" s="46"/>
      <c r="AV8" s="46"/>
      <c r="AW8" s="46"/>
      <c r="AX8" s="46"/>
      <c r="AY8" s="46"/>
      <c r="AZ8" s="46"/>
      <c r="BA8" s="46"/>
      <c r="BB8" s="46">
        <f>データ!U6</f>
        <v>1177.6600000000001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73.62</v>
      </c>
      <c r="J10" s="46"/>
      <c r="K10" s="46"/>
      <c r="L10" s="46"/>
      <c r="M10" s="46"/>
      <c r="N10" s="46"/>
      <c r="O10" s="46"/>
      <c r="P10" s="46">
        <f>データ!P6</f>
        <v>3.48</v>
      </c>
      <c r="Q10" s="46"/>
      <c r="R10" s="46"/>
      <c r="S10" s="46"/>
      <c r="T10" s="46"/>
      <c r="U10" s="46"/>
      <c r="V10" s="46"/>
      <c r="W10" s="46">
        <f>データ!Q6</f>
        <v>108.63</v>
      </c>
      <c r="X10" s="46"/>
      <c r="Y10" s="46"/>
      <c r="Z10" s="46"/>
      <c r="AA10" s="46"/>
      <c r="AB10" s="46"/>
      <c r="AC10" s="46"/>
      <c r="AD10" s="51">
        <f>データ!R6</f>
        <v>2470</v>
      </c>
      <c r="AE10" s="51"/>
      <c r="AF10" s="51"/>
      <c r="AG10" s="51"/>
      <c r="AH10" s="51"/>
      <c r="AI10" s="51"/>
      <c r="AJ10" s="51"/>
      <c r="AK10" s="2"/>
      <c r="AL10" s="51">
        <f>データ!V6</f>
        <v>2183</v>
      </c>
      <c r="AM10" s="51"/>
      <c r="AN10" s="51"/>
      <c r="AO10" s="51"/>
      <c r="AP10" s="51"/>
      <c r="AQ10" s="51"/>
      <c r="AR10" s="51"/>
      <c r="AS10" s="51"/>
      <c r="AT10" s="46">
        <f>データ!W6</f>
        <v>1.25</v>
      </c>
      <c r="AU10" s="46"/>
      <c r="AV10" s="46"/>
      <c r="AW10" s="46"/>
      <c r="AX10" s="46"/>
      <c r="AY10" s="46"/>
      <c r="AZ10" s="46"/>
      <c r="BA10" s="46"/>
      <c r="BB10" s="46">
        <f>データ!X6</f>
        <v>1746.4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BSTx2LZ6BHMMQX/142/iNKS6p36e0kMtwjz4/pGjiqJn0cEaCq5qDA6Nubcf1+ljkYaAdlajtaSixkolhbRl3w==" saltValue="U+E9MKrUt+Kc2Ob0TvTiJ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5546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432164</v>
      </c>
      <c r="D6" s="33">
        <f t="shared" si="3"/>
        <v>46</v>
      </c>
      <c r="E6" s="33">
        <f t="shared" si="3"/>
        <v>17</v>
      </c>
      <c r="F6" s="33">
        <f t="shared" si="3"/>
        <v>5</v>
      </c>
      <c r="G6" s="33">
        <f t="shared" si="3"/>
        <v>0</v>
      </c>
      <c r="H6" s="33" t="str">
        <f t="shared" si="3"/>
        <v>熊本県　合志市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73.62</v>
      </c>
      <c r="P6" s="34">
        <f t="shared" si="3"/>
        <v>3.48</v>
      </c>
      <c r="Q6" s="34">
        <f t="shared" si="3"/>
        <v>108.63</v>
      </c>
      <c r="R6" s="34">
        <f t="shared" si="3"/>
        <v>2470</v>
      </c>
      <c r="S6" s="34">
        <f t="shared" si="3"/>
        <v>62640</v>
      </c>
      <c r="T6" s="34">
        <f t="shared" si="3"/>
        <v>53.19</v>
      </c>
      <c r="U6" s="34">
        <f t="shared" si="3"/>
        <v>1177.6600000000001</v>
      </c>
      <c r="V6" s="34">
        <f t="shared" si="3"/>
        <v>2183</v>
      </c>
      <c r="W6" s="34">
        <f t="shared" si="3"/>
        <v>1.25</v>
      </c>
      <c r="X6" s="34">
        <f t="shared" si="3"/>
        <v>1746.4</v>
      </c>
      <c r="Y6" s="35">
        <f>IF(Y7="",NA(),Y7)</f>
        <v>81.22</v>
      </c>
      <c r="Z6" s="35">
        <f t="shared" ref="Z6:AH6" si="4">IF(Z7="",NA(),Z7)</f>
        <v>63.59</v>
      </c>
      <c r="AA6" s="35">
        <f t="shared" si="4"/>
        <v>76.95</v>
      </c>
      <c r="AB6" s="35">
        <f t="shared" si="4"/>
        <v>83.04</v>
      </c>
      <c r="AC6" s="35">
        <f t="shared" si="4"/>
        <v>93.27</v>
      </c>
      <c r="AD6" s="35">
        <f t="shared" si="4"/>
        <v>99.64</v>
      </c>
      <c r="AE6" s="35">
        <f t="shared" si="4"/>
        <v>99.66</v>
      </c>
      <c r="AF6" s="35">
        <f t="shared" si="4"/>
        <v>100.95</v>
      </c>
      <c r="AG6" s="35">
        <f t="shared" si="4"/>
        <v>101.77</v>
      </c>
      <c r="AH6" s="35">
        <f t="shared" si="4"/>
        <v>103.6</v>
      </c>
      <c r="AI6" s="34" t="str">
        <f>IF(AI7="","",IF(AI7="-","【-】","【"&amp;SUBSTITUTE(TEXT(AI7,"#,##0.00"),"-","△")&amp;"】"))</f>
        <v>【102.97】</v>
      </c>
      <c r="AJ6" s="35">
        <f>IF(AJ7="",NA(),AJ7)</f>
        <v>93.32</v>
      </c>
      <c r="AK6" s="35">
        <f t="shared" ref="AK6:AS6" si="5">IF(AK7="",NA(),AK7)</f>
        <v>174.12</v>
      </c>
      <c r="AL6" s="35">
        <f t="shared" si="5"/>
        <v>376.43</v>
      </c>
      <c r="AM6" s="35">
        <f t="shared" si="5"/>
        <v>449.66</v>
      </c>
      <c r="AN6" s="35">
        <f t="shared" si="5"/>
        <v>469.61</v>
      </c>
      <c r="AO6" s="35">
        <f t="shared" si="5"/>
        <v>214.61</v>
      </c>
      <c r="AP6" s="35">
        <f t="shared" si="5"/>
        <v>225.39</v>
      </c>
      <c r="AQ6" s="35">
        <f t="shared" si="5"/>
        <v>224.04</v>
      </c>
      <c r="AR6" s="35">
        <f t="shared" si="5"/>
        <v>227.4</v>
      </c>
      <c r="AS6" s="35">
        <f t="shared" si="5"/>
        <v>193.99</v>
      </c>
      <c r="AT6" s="34" t="str">
        <f>IF(AT7="","",IF(AT7="-","【-】","【"&amp;SUBSTITUTE(TEXT(AT7,"#,##0.00"),"-","△")&amp;"】"))</f>
        <v>【165.48】</v>
      </c>
      <c r="AU6" s="35">
        <f>IF(AU7="",NA(),AU7)</f>
        <v>62.51</v>
      </c>
      <c r="AV6" s="35">
        <f t="shared" ref="AV6:BD6" si="6">IF(AV7="",NA(),AV7)</f>
        <v>114.75</v>
      </c>
      <c r="AW6" s="35">
        <f t="shared" si="6"/>
        <v>82.77</v>
      </c>
      <c r="AX6" s="35">
        <f t="shared" si="6"/>
        <v>58.62</v>
      </c>
      <c r="AY6" s="35">
        <f t="shared" si="6"/>
        <v>34.950000000000003</v>
      </c>
      <c r="AZ6" s="35">
        <f t="shared" si="6"/>
        <v>29.45</v>
      </c>
      <c r="BA6" s="35">
        <f t="shared" si="6"/>
        <v>31.84</v>
      </c>
      <c r="BB6" s="35">
        <f t="shared" si="6"/>
        <v>29.91</v>
      </c>
      <c r="BC6" s="35">
        <f t="shared" si="6"/>
        <v>29.54</v>
      </c>
      <c r="BD6" s="35">
        <f t="shared" si="6"/>
        <v>26.99</v>
      </c>
      <c r="BE6" s="34" t="str">
        <f>IF(BE7="","",IF(BE7="-","【-】","【"&amp;SUBSTITUTE(TEXT(BE7,"#,##0.00"),"-","△")&amp;"】"))</f>
        <v>【33.84】</v>
      </c>
      <c r="BF6" s="34">
        <f>IF(BF7="",NA(),BF7)</f>
        <v>0</v>
      </c>
      <c r="BG6" s="35">
        <f t="shared" ref="BG6:BO6" si="7">IF(BG7="",NA(),BG7)</f>
        <v>2349.04</v>
      </c>
      <c r="BH6" s="35">
        <f t="shared" si="7"/>
        <v>2170.65</v>
      </c>
      <c r="BI6" s="35">
        <f t="shared" si="7"/>
        <v>1739.08</v>
      </c>
      <c r="BJ6" s="35">
        <f t="shared" si="7"/>
        <v>1506.09</v>
      </c>
      <c r="BK6" s="35">
        <f t="shared" si="7"/>
        <v>1081.8</v>
      </c>
      <c r="BL6" s="35">
        <f t="shared" si="7"/>
        <v>974.93</v>
      </c>
      <c r="BM6" s="35">
        <f t="shared" si="7"/>
        <v>855.8</v>
      </c>
      <c r="BN6" s="35">
        <f t="shared" si="7"/>
        <v>789.46</v>
      </c>
      <c r="BO6" s="35">
        <f t="shared" si="7"/>
        <v>826.83</v>
      </c>
      <c r="BP6" s="34" t="str">
        <f>IF(BP7="","",IF(BP7="-","【-】","【"&amp;SUBSTITUTE(TEXT(BP7,"#,##0.00"),"-","△")&amp;"】"))</f>
        <v>【765.47】</v>
      </c>
      <c r="BQ6" s="35">
        <f>IF(BQ7="",NA(),BQ7)</f>
        <v>44.66</v>
      </c>
      <c r="BR6" s="35">
        <f t="shared" ref="BR6:BZ6" si="8">IF(BR7="",NA(),BR7)</f>
        <v>64.650000000000006</v>
      </c>
      <c r="BS6" s="35">
        <f t="shared" si="8"/>
        <v>73.92</v>
      </c>
      <c r="BT6" s="35">
        <f t="shared" si="8"/>
        <v>74.069999999999993</v>
      </c>
      <c r="BU6" s="35">
        <f t="shared" si="8"/>
        <v>70.12</v>
      </c>
      <c r="BV6" s="35">
        <f t="shared" si="8"/>
        <v>52.19</v>
      </c>
      <c r="BW6" s="35">
        <f t="shared" si="8"/>
        <v>55.32</v>
      </c>
      <c r="BX6" s="35">
        <f t="shared" si="8"/>
        <v>59.8</v>
      </c>
      <c r="BY6" s="35">
        <f t="shared" si="8"/>
        <v>57.77</v>
      </c>
      <c r="BZ6" s="35">
        <f t="shared" si="8"/>
        <v>57.31</v>
      </c>
      <c r="CA6" s="34" t="str">
        <f>IF(CA7="","",IF(CA7="-","【-】","【"&amp;SUBSTITUTE(TEXT(CA7,"#,##0.00"),"-","△")&amp;"】"))</f>
        <v>【59.59】</v>
      </c>
      <c r="CB6" s="35">
        <f>IF(CB7="",NA(),CB7)</f>
        <v>249.64</v>
      </c>
      <c r="CC6" s="35">
        <f t="shared" ref="CC6:CK6" si="9">IF(CC7="",NA(),CC7)</f>
        <v>150</v>
      </c>
      <c r="CD6" s="35">
        <f t="shared" si="9"/>
        <v>151.57</v>
      </c>
      <c r="CE6" s="35">
        <f t="shared" si="9"/>
        <v>151.30000000000001</v>
      </c>
      <c r="CF6" s="35">
        <f t="shared" si="9"/>
        <v>166.35</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50.73</v>
      </c>
      <c r="CN6" s="35">
        <f t="shared" ref="CN6:CV6" si="10">IF(CN7="",NA(),CN7)</f>
        <v>50.51</v>
      </c>
      <c r="CO6" s="35">
        <f t="shared" si="10"/>
        <v>50.73</v>
      </c>
      <c r="CP6" s="35">
        <f t="shared" si="10"/>
        <v>50.62</v>
      </c>
      <c r="CQ6" s="35">
        <f t="shared" si="10"/>
        <v>50.51</v>
      </c>
      <c r="CR6" s="35">
        <f t="shared" si="10"/>
        <v>52.31</v>
      </c>
      <c r="CS6" s="35">
        <f t="shared" si="10"/>
        <v>60.65</v>
      </c>
      <c r="CT6" s="35">
        <f t="shared" si="10"/>
        <v>51.75</v>
      </c>
      <c r="CU6" s="35">
        <f t="shared" si="10"/>
        <v>50.68</v>
      </c>
      <c r="CV6" s="35">
        <f t="shared" si="10"/>
        <v>50.14</v>
      </c>
      <c r="CW6" s="34" t="str">
        <f>IF(CW7="","",IF(CW7="-","【-】","【"&amp;SUBSTITUTE(TEXT(CW7,"#,##0.00"),"-","△")&amp;"】"))</f>
        <v>【51.30】</v>
      </c>
      <c r="CX6" s="35">
        <f>IF(CX7="",NA(),CX7)</f>
        <v>90.09</v>
      </c>
      <c r="CY6" s="35">
        <f t="shared" ref="CY6:DG6" si="11">IF(CY7="",NA(),CY7)</f>
        <v>90.12</v>
      </c>
      <c r="CZ6" s="35">
        <f t="shared" si="11"/>
        <v>90.16</v>
      </c>
      <c r="DA6" s="35">
        <f t="shared" si="11"/>
        <v>90.32</v>
      </c>
      <c r="DB6" s="35">
        <f t="shared" si="11"/>
        <v>90.43</v>
      </c>
      <c r="DC6" s="35">
        <f t="shared" si="11"/>
        <v>84.32</v>
      </c>
      <c r="DD6" s="35">
        <f t="shared" si="11"/>
        <v>84.58</v>
      </c>
      <c r="DE6" s="35">
        <f t="shared" si="11"/>
        <v>84.84</v>
      </c>
      <c r="DF6" s="35">
        <f t="shared" si="11"/>
        <v>84.86</v>
      </c>
      <c r="DG6" s="35">
        <f t="shared" si="11"/>
        <v>84.98</v>
      </c>
      <c r="DH6" s="34" t="str">
        <f>IF(DH7="","",IF(DH7="-","【-】","【"&amp;SUBSTITUTE(TEXT(DH7,"#,##0.00"),"-","△")&amp;"】"))</f>
        <v>【86.22】</v>
      </c>
      <c r="DI6" s="35">
        <f>IF(DI7="",NA(),DI7)</f>
        <v>3.59</v>
      </c>
      <c r="DJ6" s="35">
        <f t="shared" ref="DJ6:DR6" si="12">IF(DJ7="",NA(),DJ7)</f>
        <v>7.09</v>
      </c>
      <c r="DK6" s="35">
        <f t="shared" si="12"/>
        <v>10.46</v>
      </c>
      <c r="DL6" s="35">
        <f t="shared" si="12"/>
        <v>13.88</v>
      </c>
      <c r="DM6" s="35">
        <f t="shared" si="12"/>
        <v>17.170000000000002</v>
      </c>
      <c r="DN6" s="35">
        <f t="shared" si="12"/>
        <v>22.41</v>
      </c>
      <c r="DO6" s="35">
        <f t="shared" si="12"/>
        <v>22.9</v>
      </c>
      <c r="DP6" s="35">
        <f t="shared" si="12"/>
        <v>24.87</v>
      </c>
      <c r="DQ6" s="35">
        <f t="shared" si="12"/>
        <v>24.13</v>
      </c>
      <c r="DR6" s="35">
        <f t="shared" si="12"/>
        <v>23.06</v>
      </c>
      <c r="DS6" s="34" t="str">
        <f>IF(DS7="","",IF(DS7="-","【-】","【"&amp;SUBSTITUTE(TEXT(DS7,"#,##0.00"),"-","△")&amp;"】"))</f>
        <v>【24.97】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8" s="36" customFormat="1" x14ac:dyDescent="0.15">
      <c r="A7" s="28"/>
      <c r="B7" s="37">
        <v>2019</v>
      </c>
      <c r="C7" s="37">
        <v>432164</v>
      </c>
      <c r="D7" s="37">
        <v>46</v>
      </c>
      <c r="E7" s="37">
        <v>17</v>
      </c>
      <c r="F7" s="37">
        <v>5</v>
      </c>
      <c r="G7" s="37">
        <v>0</v>
      </c>
      <c r="H7" s="37" t="s">
        <v>96</v>
      </c>
      <c r="I7" s="37" t="s">
        <v>97</v>
      </c>
      <c r="J7" s="37" t="s">
        <v>98</v>
      </c>
      <c r="K7" s="37" t="s">
        <v>99</v>
      </c>
      <c r="L7" s="37" t="s">
        <v>100</v>
      </c>
      <c r="M7" s="37" t="s">
        <v>101</v>
      </c>
      <c r="N7" s="38" t="s">
        <v>102</v>
      </c>
      <c r="O7" s="38">
        <v>73.62</v>
      </c>
      <c r="P7" s="38">
        <v>3.48</v>
      </c>
      <c r="Q7" s="38">
        <v>108.63</v>
      </c>
      <c r="R7" s="38">
        <v>2470</v>
      </c>
      <c r="S7" s="38">
        <v>62640</v>
      </c>
      <c r="T7" s="38">
        <v>53.19</v>
      </c>
      <c r="U7" s="38">
        <v>1177.6600000000001</v>
      </c>
      <c r="V7" s="38">
        <v>2183</v>
      </c>
      <c r="W7" s="38">
        <v>1.25</v>
      </c>
      <c r="X7" s="38">
        <v>1746.4</v>
      </c>
      <c r="Y7" s="38">
        <v>81.22</v>
      </c>
      <c r="Z7" s="38">
        <v>63.59</v>
      </c>
      <c r="AA7" s="38">
        <v>76.95</v>
      </c>
      <c r="AB7" s="38">
        <v>83.04</v>
      </c>
      <c r="AC7" s="38">
        <v>93.27</v>
      </c>
      <c r="AD7" s="38">
        <v>99.64</v>
      </c>
      <c r="AE7" s="38">
        <v>99.66</v>
      </c>
      <c r="AF7" s="38">
        <v>100.95</v>
      </c>
      <c r="AG7" s="38">
        <v>101.77</v>
      </c>
      <c r="AH7" s="38">
        <v>103.6</v>
      </c>
      <c r="AI7" s="38">
        <v>102.97</v>
      </c>
      <c r="AJ7" s="38">
        <v>93.32</v>
      </c>
      <c r="AK7" s="38">
        <v>174.12</v>
      </c>
      <c r="AL7" s="38">
        <v>376.43</v>
      </c>
      <c r="AM7" s="38">
        <v>449.66</v>
      </c>
      <c r="AN7" s="38">
        <v>469.61</v>
      </c>
      <c r="AO7" s="38">
        <v>214.61</v>
      </c>
      <c r="AP7" s="38">
        <v>225.39</v>
      </c>
      <c r="AQ7" s="38">
        <v>224.04</v>
      </c>
      <c r="AR7" s="38">
        <v>227.4</v>
      </c>
      <c r="AS7" s="38">
        <v>193.99</v>
      </c>
      <c r="AT7" s="38">
        <v>165.48</v>
      </c>
      <c r="AU7" s="38">
        <v>62.51</v>
      </c>
      <c r="AV7" s="38">
        <v>114.75</v>
      </c>
      <c r="AW7" s="38">
        <v>82.77</v>
      </c>
      <c r="AX7" s="38">
        <v>58.62</v>
      </c>
      <c r="AY7" s="38">
        <v>34.950000000000003</v>
      </c>
      <c r="AZ7" s="38">
        <v>29.45</v>
      </c>
      <c r="BA7" s="38">
        <v>31.84</v>
      </c>
      <c r="BB7" s="38">
        <v>29.91</v>
      </c>
      <c r="BC7" s="38">
        <v>29.54</v>
      </c>
      <c r="BD7" s="38">
        <v>26.99</v>
      </c>
      <c r="BE7" s="38">
        <v>33.840000000000003</v>
      </c>
      <c r="BF7" s="38">
        <v>0</v>
      </c>
      <c r="BG7" s="38">
        <v>2349.04</v>
      </c>
      <c r="BH7" s="38">
        <v>2170.65</v>
      </c>
      <c r="BI7" s="38">
        <v>1739.08</v>
      </c>
      <c r="BJ7" s="38">
        <v>1506.09</v>
      </c>
      <c r="BK7" s="38">
        <v>1081.8</v>
      </c>
      <c r="BL7" s="38">
        <v>974.93</v>
      </c>
      <c r="BM7" s="38">
        <v>855.8</v>
      </c>
      <c r="BN7" s="38">
        <v>789.46</v>
      </c>
      <c r="BO7" s="38">
        <v>826.83</v>
      </c>
      <c r="BP7" s="38">
        <v>765.47</v>
      </c>
      <c r="BQ7" s="38">
        <v>44.66</v>
      </c>
      <c r="BR7" s="38">
        <v>64.650000000000006</v>
      </c>
      <c r="BS7" s="38">
        <v>73.92</v>
      </c>
      <c r="BT7" s="38">
        <v>74.069999999999993</v>
      </c>
      <c r="BU7" s="38">
        <v>70.12</v>
      </c>
      <c r="BV7" s="38">
        <v>52.19</v>
      </c>
      <c r="BW7" s="38">
        <v>55.32</v>
      </c>
      <c r="BX7" s="38">
        <v>59.8</v>
      </c>
      <c r="BY7" s="38">
        <v>57.77</v>
      </c>
      <c r="BZ7" s="38">
        <v>57.31</v>
      </c>
      <c r="CA7" s="38">
        <v>59.59</v>
      </c>
      <c r="CB7" s="38">
        <v>249.64</v>
      </c>
      <c r="CC7" s="38">
        <v>150</v>
      </c>
      <c r="CD7" s="38">
        <v>151.57</v>
      </c>
      <c r="CE7" s="38">
        <v>151.30000000000001</v>
      </c>
      <c r="CF7" s="38">
        <v>166.35</v>
      </c>
      <c r="CG7" s="38">
        <v>296.14</v>
      </c>
      <c r="CH7" s="38">
        <v>283.17</v>
      </c>
      <c r="CI7" s="38">
        <v>263.76</v>
      </c>
      <c r="CJ7" s="38">
        <v>274.35000000000002</v>
      </c>
      <c r="CK7" s="38">
        <v>273.52</v>
      </c>
      <c r="CL7" s="38">
        <v>257.86</v>
      </c>
      <c r="CM7" s="38">
        <v>50.73</v>
      </c>
      <c r="CN7" s="38">
        <v>50.51</v>
      </c>
      <c r="CO7" s="38">
        <v>50.73</v>
      </c>
      <c r="CP7" s="38">
        <v>50.62</v>
      </c>
      <c r="CQ7" s="38">
        <v>50.51</v>
      </c>
      <c r="CR7" s="38">
        <v>52.31</v>
      </c>
      <c r="CS7" s="38">
        <v>60.65</v>
      </c>
      <c r="CT7" s="38">
        <v>51.75</v>
      </c>
      <c r="CU7" s="38">
        <v>50.68</v>
      </c>
      <c r="CV7" s="38">
        <v>50.14</v>
      </c>
      <c r="CW7" s="38">
        <v>51.3</v>
      </c>
      <c r="CX7" s="38">
        <v>90.09</v>
      </c>
      <c r="CY7" s="38">
        <v>90.12</v>
      </c>
      <c r="CZ7" s="38">
        <v>90.16</v>
      </c>
      <c r="DA7" s="38">
        <v>90.32</v>
      </c>
      <c r="DB7" s="38">
        <v>90.43</v>
      </c>
      <c r="DC7" s="38">
        <v>84.32</v>
      </c>
      <c r="DD7" s="38">
        <v>84.58</v>
      </c>
      <c r="DE7" s="38">
        <v>84.84</v>
      </c>
      <c r="DF7" s="38">
        <v>84.86</v>
      </c>
      <c r="DG7" s="38">
        <v>84.98</v>
      </c>
      <c r="DH7" s="38">
        <v>86.22</v>
      </c>
      <c r="DI7" s="38">
        <v>3.59</v>
      </c>
      <c r="DJ7" s="38">
        <v>7.09</v>
      </c>
      <c r="DK7" s="38">
        <v>10.46</v>
      </c>
      <c r="DL7" s="38">
        <v>13.88</v>
      </c>
      <c r="DM7" s="38">
        <v>17.170000000000002</v>
      </c>
      <c r="DN7" s="38">
        <v>22.41</v>
      </c>
      <c r="DO7" s="38">
        <v>22.9</v>
      </c>
      <c r="DP7" s="38">
        <v>24.87</v>
      </c>
      <c r="DQ7" s="38">
        <v>24.13</v>
      </c>
      <c r="DR7" s="38">
        <v>23.06</v>
      </c>
      <c r="DS7" s="38">
        <v>24.97</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0.01</v>
      </c>
      <c r="EK7" s="38">
        <v>2.0499999999999998</v>
      </c>
      <c r="EL7" s="38">
        <v>0.01</v>
      </c>
      <c r="EM7" s="38">
        <v>0.01</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塩地　由梨</cp:lastModifiedBy>
  <cp:lastPrinted>2021-01-22T06:10:29Z</cp:lastPrinted>
  <dcterms:created xsi:type="dcterms:W3CDTF">2020-12-04T02:38:24Z</dcterms:created>
  <dcterms:modified xsi:type="dcterms:W3CDTF">2021-01-22T06:16:02Z</dcterms:modified>
  <cp:category/>
</cp:coreProperties>
</file>