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lmBVXTLhKKvf+4dInO2hTIFcebDUyulB4aJLPs3IQ/bbZ2wBHBBKg0AtD50dOBgp+2YcNkVQSZouFcPYssJHg==" workbookSaltValue="45pVfei9b6s65FJlvSMiRQ==" workbookSpinCount="100000"/>
  <bookViews>
    <workbookView xWindow="-120" yWindow="-120" windowWidth="20730" windowHeight="111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<sst xmlns="http://schemas.openxmlformats.org/spreadsheetml/2006/main" xmlns:r="http://schemas.openxmlformats.org/officeDocument/2006/relationships" count="115" uniqueCount="115">
  <si>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</si>
  <si>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</si>
  <si>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</si>
  <si>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</si>
  <si>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</si>
  <si>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</si>
  <si>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</si>
  <si>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</si>
  <si>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</si>
  <si>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</si>
  <si>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</si>
  <si>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</si>
  <si>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</si>
  <si>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</si>
  <si>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</si>
  <si>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</si>
  <si>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</si>
  <si>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</si>
  <si>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</si>
  <si>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</si>
  <si>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</si>
  <si>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</si>
  <si>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</si>
  <si>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</si>
  <si>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</si>
  <si>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</si>
  <si>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</si>
  <si>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</si>
  <si>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</si>
  <si>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</si>
  <si>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</si>
  <si>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</si>
  <si>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</si>
  <si>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</si>
  <si>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</si>
  <si>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</si>
  <si>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</si>
  <si>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</si>
  <si>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</si>
  <si>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</si>
  <si>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</si>
  <si>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</si>
  <si>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</si>
  <si>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　有形固定資産減価償却率は、H28年度からは平均値より上回っている状況である。汚水処理場施設・管渠の老朽化は年々進んでいるので、長寿命化計画等に基づいて、適切な施設の改築更新を行っていく。</t>
    <rPh sb="68" eb="70">
      <t>ケイカク</t>
    </rPh>
    <rPh sb="77" eb="79">
      <t>テキセツ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</si>
  <si>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</si>
  <si>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</si>
  <si>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</si>
  <si>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</si>
  <si>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</si>
  <si>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</si>
  <si>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</si>
  <si>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</si>
  <si>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</si>
  <si>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</si>
  <si>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</si>
  <si>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</si>
  <si>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</si>
  <si>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</si>
  <si>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</si>
  <si>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</si>
  <si>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</si>
  <si>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</si>
  <si>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</si>
  <si>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</si>
  <si>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</si>
  <si>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</si>
  <si>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</si>
  <si>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</si>
  <si>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</si>
  <si>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</si>
  <si>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</si>
  <si>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</si>
  <si>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</si>
  <si>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</si>
  <si>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</si>
  <si>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</si>
  <si>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</si>
  <si>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</si>
  <si>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</si>
  <si>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</si>
  <si>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</si>
  <si>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</si>
  <si>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</si>
  <si>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</si>
  <si>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</si>
  <si>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</si>
  <si>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</si>
  <si>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</si>
  <si>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</si>
  <si>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</si>
  <si>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</si>
  <si>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</si>
  <si>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</si>
  <si>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</si>
  <si>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</si>
  <si>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</si>
  <si>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</si>
  <si>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熊本県　宇城市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</si>
  <si>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</si>
  <si>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</si>
  <si>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</si>
  <si>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</si>
  <si>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</si>
  <si>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</si>
  <si>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</si>
  <si>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</si>
  <si>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</si>
  <si>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</si>
  <si>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</si>
  <si>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</si>
  <si>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</si>
  <si>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</si>
  <si>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</si>
  <si>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</si>
  <si>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Ｈ27年度までの収支は平均値を上回り黒字だったが、維持管理費の増加によりＨ28年度は赤字となった。経常収支比率は、H30までは低下傾向にあり主たる要因は一般会計からの補助金の減少であったが、R元年度については上昇した。今後の施設更新等に要する費用を確保するために、維持管理費の節減等による更なる費用削減に努める。
　企業債残高対事業規模比率について、現在のところ平均値を下回っている。今後の投資規模については、適切であるかを分析し経営改善を図っていく。
　流動比率については、極めて高い値になっているが、公共下水道・特定環境保全公共下水道・農業集落排水事業を１つの会計で処理しており、公共下水道の流動資産（預金）がマイナスになっていることによるものである。
　経費回収率については、Ｈ25年から供用開始した地区があり現在は平均値を下回っている状況であるが、今後は上昇すると考える。今後とも農業集落排水の利点を周知するなどして、加入促進等による経費回収率向上に努めていく。
　汚水処理原価については、平均値を上回っているが縮小方向にあるので、今後とも接続率向上の取組みを行い、有収水量を増加させ改善していく。
　水洗化率については、平均値を下回っていることから、農業集落排水の利点を周知するなどして、更なる加入促進を行い、接続率向上を図っていく。</t>
    <rPh sb="382" eb="384">
      <t>ジョウショウ</t>
    </rPh>
    <rPh sb="387" eb="388">
      <t>カンガ</t>
    </rPh>
    <rPh sb="391" eb="393">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</si>
</sst>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54.1</c:v>
                </c:pt>
                <c:pt idx="1">
                  <c:v>55.1</c:v>
                </c:pt>
                <c:pt idx="2">
                  <c:v>55.59</c:v>
                </c:pt>
                <c:pt idx="3">
                  <c:v>54.46</c:v>
                </c:pt>
                <c:pt idx="4">
                  <c:v>55.14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69.98</c:v>
                </c:pt>
                <c:pt idx="1">
                  <c:v>70.97</c:v>
                </c:pt>
                <c:pt idx="2">
                  <c:v>71.459999999999994</c:v>
                </c:pt>
                <c:pt idx="3">
                  <c:v>71.430000000000007</c:v>
                </c:pt>
                <c:pt idx="4">
                  <c:v>72.010000000000005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102.18</c:v>
                </c:pt>
                <c:pt idx="1">
                  <c:v>99.46</c:v>
                </c:pt>
                <c:pt idx="2">
                  <c:v>100.35</c:v>
                </c:pt>
                <c:pt idx="3">
                  <c:v>97.94</c:v>
                </c:pt>
                <c:pt idx="4">
                  <c:v>99.92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99.64</c:v>
                </c:pt>
                <c:pt idx="1">
                  <c:v>99.66</c:v>
                </c:pt>
                <c:pt idx="2">
                  <c:v>100.95</c:v>
                </c:pt>
                <c:pt idx="3">
                  <c:v>101.77</c:v>
                </c:pt>
                <c:pt idx="4">
                  <c:v>103.6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20.05</c:v>
                </c:pt>
                <c:pt idx="1">
                  <c:v>23</c:v>
                </c:pt>
                <c:pt idx="2">
                  <c:v>25.84</c:v>
                </c:pt>
                <c:pt idx="3">
                  <c:v>28.6</c:v>
                </c:pt>
                <c:pt idx="4">
                  <c:v>31.33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22.41</c:v>
                </c:pt>
                <c:pt idx="1">
                  <c:v>22.9</c:v>
                </c:pt>
                <c:pt idx="2">
                  <c:v>24.87</c:v>
                </c:pt>
                <c:pt idx="3">
                  <c:v>24.13</c:v>
                </c:pt>
                <c:pt idx="4">
                  <c:v>23.06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214.61</c:v>
                </c:pt>
                <c:pt idx="1">
                  <c:v>225.39</c:v>
                </c:pt>
                <c:pt idx="2">
                  <c:v>224.04</c:v>
                </c:pt>
                <c:pt idx="3">
                  <c:v>227.4</c:v>
                </c:pt>
                <c:pt idx="4">
                  <c:v>193.99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379.59</c:v>
                </c:pt>
                <c:pt idx="1">
                  <c:v>394.7</c:v>
                </c:pt>
                <c:pt idx="2">
                  <c:v>419.42</c:v>
                </c:pt>
                <c:pt idx="3">
                  <c:v>441.54</c:v>
                </c:pt>
                <c:pt idx="4">
                  <c:v>433.52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29.45</c:v>
                </c:pt>
                <c:pt idx="1">
                  <c:v>31.84</c:v>
                </c:pt>
                <c:pt idx="2">
                  <c:v>29.91</c:v>
                </c:pt>
                <c:pt idx="3">
                  <c:v>29.54</c:v>
                </c:pt>
                <c:pt idx="4">
                  <c:v>26.99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966.51</c:v>
                </c:pt>
                <c:pt idx="1">
                  <c:v>807.87</c:v>
                </c:pt>
                <c:pt idx="2">
                  <c:v>683.2</c:v>
                </c:pt>
                <c:pt idx="3">
                  <c:v>596.91999999999996</c:v>
                </c:pt>
                <c:pt idx="4">
                  <c:v>548.12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41.21</c:v>
                </c:pt>
                <c:pt idx="1">
                  <c:v>38.29</c:v>
                </c:pt>
                <c:pt idx="2">
                  <c:v>44.96</c:v>
                </c:pt>
                <c:pt idx="3">
                  <c:v>51.56</c:v>
                </c:pt>
                <c:pt idx="4">
                  <c:v>51.71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343.06</c:v>
                </c:pt>
                <c:pt idx="1">
                  <c:v>367.93</c:v>
                </c:pt>
                <c:pt idx="2">
                  <c:v>315.2</c:v>
                </c:pt>
                <c:pt idx="3">
                  <c:v>286.68</c:v>
                </c:pt>
                <c:pt idx="4">
                  <c:v>281.26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【165.48】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【33.84】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40"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熊本県　宇城市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58941</v>
      </c>
      <c r="AM8" s="22"/>
      <c r="AN8" s="22"/>
      <c r="AO8" s="22"/>
      <c r="AP8" s="22"/>
      <c r="AQ8" s="22"/>
      <c r="AR8" s="22"/>
      <c r="AS8" s="22"/>
      <c r="AT8" s="7">
        <f>データ!T6</f>
        <v>188.61</v>
      </c>
      <c r="AU8" s="7"/>
      <c r="AV8" s="7"/>
      <c r="AW8" s="7"/>
      <c r="AX8" s="7"/>
      <c r="AY8" s="7"/>
      <c r="AZ8" s="7"/>
      <c r="BA8" s="7"/>
      <c r="BB8" s="7">
        <f>データ!U6</f>
        <v>312.5</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70.87</v>
      </c>
      <c r="J10" s="7"/>
      <c r="K10" s="7"/>
      <c r="L10" s="7"/>
      <c r="M10" s="7"/>
      <c r="N10" s="7"/>
      <c r="O10" s="7"/>
      <c r="P10" s="7">
        <f>データ!P6</f>
        <v>9.94</v>
      </c>
      <c r="Q10" s="7"/>
      <c r="R10" s="7"/>
      <c r="S10" s="7"/>
      <c r="T10" s="7"/>
      <c r="U10" s="7"/>
      <c r="V10" s="7"/>
      <c r="W10" s="7">
        <f>データ!Q6</f>
        <v>100</v>
      </c>
      <c r="X10" s="7"/>
      <c r="Y10" s="7"/>
      <c r="Z10" s="7"/>
      <c r="AA10" s="7"/>
      <c r="AB10" s="7"/>
      <c r="AC10" s="7"/>
      <c r="AD10" s="22">
        <f>データ!R6</f>
        <v>3560</v>
      </c>
      <c r="AE10" s="22"/>
      <c r="AF10" s="22"/>
      <c r="AG10" s="22"/>
      <c r="AH10" s="22"/>
      <c r="AI10" s="22"/>
      <c r="AJ10" s="22"/>
      <c r="AK10" s="2"/>
      <c r="AL10" s="22">
        <f>データ!V6</f>
        <v>5823</v>
      </c>
      <c r="AM10" s="22"/>
      <c r="AN10" s="22"/>
      <c r="AO10" s="22"/>
      <c r="AP10" s="22"/>
      <c r="AQ10" s="22"/>
      <c r="AR10" s="22"/>
      <c r="AS10" s="22"/>
      <c r="AT10" s="7">
        <f>データ!W6</f>
        <v>3.82</v>
      </c>
      <c r="AU10" s="7"/>
      <c r="AV10" s="7"/>
      <c r="AW10" s="7"/>
      <c r="AX10" s="7"/>
      <c r="AY10" s="7"/>
      <c r="AZ10" s="7"/>
      <c r="BA10" s="7"/>
      <c r="BB10" s="7">
        <f>データ!X6</f>
        <v>1524.35</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43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16</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44</v>
      </c>
      <c r="C84" s="12"/>
      <c r="D84" s="12"/>
      <c r="E84" s="12" t="s">
        <v>46</v>
      </c>
      <c r="F84" s="12" t="s">
        <v>47</v>
      </c>
      <c r="G84" s="12" t="s">
        <v>48</v>
      </c>
      <c r="H84" s="12" t="s">
        <v>40</v>
      </c>
      <c r="I84" s="12" t="s">
        <v>10</v>
      </c>
      <c r="J84" s="12" t="s">
        <v>49</v>
      </c>
      <c r="K84" s="12" t="s">
        <v>50</v>
      </c>
      <c r="L84" s="12" t="s">
        <v>31</v>
      </c>
      <c r="M84" s="12" t="s">
        <v>34</v>
      </c>
      <c r="N84" s="12" t="s">
        <v>52</v>
      </c>
      <c r="O84" s="12" t="s">
        <v>54</v>
      </c>
    </row>
    <row r="85" spans="1:78" hidden="1">
      <c r="B85" s="12"/>
      <c r="C85" s="12"/>
      <c r="D85" s="12"/>
      <c r="E85" s="12" t="str">
        <f>データ!AI6</f>
        <v>【102.97】</v>
      </c>
      <c r="F85" s="12" t="str">
        <f>データ!AT6</f>
        <v>【165.48】</v>
      </c>
      <c r="G85" s="12" t="str">
        <f>データ!BE6</f>
        <v>【33.84】</v>
      </c>
      <c r="H85" s="12" t="str">
        <f>データ!BP6</f>
        <v>【765.47】</v>
      </c>
      <c r="I85" s="12" t="str">
        <f>データ!CA6</f>
        <v>【59.59】</v>
      </c>
      <c r="J85" s="12" t="str">
        <f>データ!CL6</f>
        <v>【257.86】</v>
      </c>
      <c r="K85" s="12" t="str">
        <f>データ!CW6</f>
        <v>【51.30】</v>
      </c>
      <c r="L85" s="12" t="str">
        <f>データ!DH6</f>
        <v>【86.22】</v>
      </c>
      <c r="M85" s="12" t="str">
        <f>データ!DS6</f>
        <v>【24.97】</v>
      </c>
      <c r="N85" s="12" t="str">
        <f>データ!ED6</f>
        <v>【0.00】</v>
      </c>
      <c r="O85" s="12" t="str">
        <f>データ!EO6</f>
        <v>【0.02】</v>
      </c>
    </row>
  </sheetData>
  <sheetProtection algorithmName="SHA-512" hashValue="OondZmG1cyn2PMKHZBF3mTjwN6IK4V9K+As2s0/4ic7dhIXjKVPGxik2SC51QFkfStw78ohBQvWBxK8zaSQ8hg==" saltValue="nU8rXuOZYV89Dt/8ZFEGh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30</v>
      </c>
      <c r="C3" s="62" t="s">
        <v>58</v>
      </c>
      <c r="D3" s="62" t="s">
        <v>59</v>
      </c>
      <c r="E3" s="62" t="s">
        <v>6</v>
      </c>
      <c r="F3" s="62" t="s">
        <v>5</v>
      </c>
      <c r="G3" s="62" t="s">
        <v>23</v>
      </c>
      <c r="H3" s="69" t="s">
        <v>60</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61</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8">
      <c r="A5" s="60" t="s">
        <v>70</v>
      </c>
      <c r="B5" s="64"/>
      <c r="C5" s="64"/>
      <c r="D5" s="64"/>
      <c r="E5" s="64"/>
      <c r="F5" s="64"/>
      <c r="G5" s="64"/>
      <c r="H5" s="71" t="s">
        <v>57</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44</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8" s="59" customFormat="1">
      <c r="A6" s="60" t="s">
        <v>96</v>
      </c>
      <c r="B6" s="65">
        <f t="shared" ref="B6:X6" si="1">B7</f>
        <v>2019</v>
      </c>
      <c r="C6" s="65">
        <f t="shared" si="1"/>
        <v>432130</v>
      </c>
      <c r="D6" s="65">
        <f t="shared" si="1"/>
        <v>46</v>
      </c>
      <c r="E6" s="65">
        <f t="shared" si="1"/>
        <v>17</v>
      </c>
      <c r="F6" s="65">
        <f t="shared" si="1"/>
        <v>5</v>
      </c>
      <c r="G6" s="65">
        <f t="shared" si="1"/>
        <v>0</v>
      </c>
      <c r="H6" s="65" t="str">
        <f t="shared" si="1"/>
        <v>熊本県　宇城市</v>
      </c>
      <c r="I6" s="65" t="str">
        <f t="shared" si="1"/>
        <v>法適用</v>
      </c>
      <c r="J6" s="65" t="str">
        <f t="shared" si="1"/>
        <v>下水道事業</v>
      </c>
      <c r="K6" s="65" t="str">
        <f t="shared" si="1"/>
        <v>農業集落排水</v>
      </c>
      <c r="L6" s="65" t="str">
        <f t="shared" si="1"/>
        <v>F2</v>
      </c>
      <c r="M6" s="65" t="str">
        <f t="shared" si="1"/>
        <v>非設置</v>
      </c>
      <c r="N6" s="74" t="str">
        <f t="shared" si="1"/>
        <v>-</v>
      </c>
      <c r="O6" s="74">
        <f t="shared" si="1"/>
        <v>70.87</v>
      </c>
      <c r="P6" s="74">
        <f t="shared" si="1"/>
        <v>9.94</v>
      </c>
      <c r="Q6" s="74">
        <f t="shared" si="1"/>
        <v>100</v>
      </c>
      <c r="R6" s="74">
        <f t="shared" si="1"/>
        <v>3560</v>
      </c>
      <c r="S6" s="74">
        <f t="shared" si="1"/>
        <v>58941</v>
      </c>
      <c r="T6" s="74">
        <f t="shared" si="1"/>
        <v>188.61</v>
      </c>
      <c r="U6" s="74">
        <f t="shared" si="1"/>
        <v>312.5</v>
      </c>
      <c r="V6" s="74">
        <f t="shared" si="1"/>
        <v>5823</v>
      </c>
      <c r="W6" s="74">
        <f t="shared" si="1"/>
        <v>3.82</v>
      </c>
      <c r="X6" s="74">
        <f t="shared" si="1"/>
        <v>1524.35</v>
      </c>
      <c r="Y6" s="82">
        <f t="shared" ref="Y6:AH6" si="2">IF(Y7="",NA(),Y7)</f>
        <v>102.18</v>
      </c>
      <c r="Z6" s="82">
        <f t="shared" si="2"/>
        <v>99.46</v>
      </c>
      <c r="AA6" s="82">
        <f t="shared" si="2"/>
        <v>100.35</v>
      </c>
      <c r="AB6" s="82">
        <f t="shared" si="2"/>
        <v>97.94</v>
      </c>
      <c r="AC6" s="82">
        <f t="shared" si="2"/>
        <v>99.92</v>
      </c>
      <c r="AD6" s="82">
        <f t="shared" si="2"/>
        <v>99.64</v>
      </c>
      <c r="AE6" s="82">
        <f t="shared" si="2"/>
        <v>99.66</v>
      </c>
      <c r="AF6" s="82">
        <f t="shared" si="2"/>
        <v>100.95</v>
      </c>
      <c r="AG6" s="82">
        <f t="shared" si="2"/>
        <v>101.77</v>
      </c>
      <c r="AH6" s="82">
        <f t="shared" si="2"/>
        <v>103.6</v>
      </c>
      <c r="AI6" s="74" t="str">
        <f>IF(AI7="","",IF(AI7="-","【-】","【"&amp;SUBSTITUTE(TEXT(AI7,"#,##0.00"),"-","△")&amp;"】"))</f>
        <v>【102.97】</v>
      </c>
      <c r="AJ6" s="74">
        <f t="shared" ref="AJ6:AS6" si="3">IF(AJ7="",NA(),AJ7)</f>
        <v>0</v>
      </c>
      <c r="AK6" s="74">
        <f t="shared" si="3"/>
        <v>0</v>
      </c>
      <c r="AL6" s="74">
        <f t="shared" si="3"/>
        <v>0</v>
      </c>
      <c r="AM6" s="74">
        <f t="shared" si="3"/>
        <v>0</v>
      </c>
      <c r="AN6" s="74">
        <f t="shared" si="3"/>
        <v>0</v>
      </c>
      <c r="AO6" s="82">
        <f t="shared" si="3"/>
        <v>214.61</v>
      </c>
      <c r="AP6" s="82">
        <f t="shared" si="3"/>
        <v>225.39</v>
      </c>
      <c r="AQ6" s="82">
        <f t="shared" si="3"/>
        <v>224.04</v>
      </c>
      <c r="AR6" s="82">
        <f t="shared" si="3"/>
        <v>227.4</v>
      </c>
      <c r="AS6" s="82">
        <f t="shared" si="3"/>
        <v>193.99</v>
      </c>
      <c r="AT6" s="74" t="str">
        <f>IF(AT7="","",IF(AT7="-","【-】","【"&amp;SUBSTITUTE(TEXT(AT7,"#,##0.00"),"-","△")&amp;"】"))</f>
        <v>【165.48】</v>
      </c>
      <c r="AU6" s="82">
        <f t="shared" ref="AU6:BD6" si="4">IF(AU7="",NA(),AU7)</f>
        <v>379.59</v>
      </c>
      <c r="AV6" s="82">
        <f t="shared" si="4"/>
        <v>394.7</v>
      </c>
      <c r="AW6" s="82">
        <f t="shared" si="4"/>
        <v>419.42</v>
      </c>
      <c r="AX6" s="82">
        <f t="shared" si="4"/>
        <v>441.54</v>
      </c>
      <c r="AY6" s="82">
        <f t="shared" si="4"/>
        <v>433.52</v>
      </c>
      <c r="AZ6" s="82">
        <f t="shared" si="4"/>
        <v>29.45</v>
      </c>
      <c r="BA6" s="82">
        <f t="shared" si="4"/>
        <v>31.84</v>
      </c>
      <c r="BB6" s="82">
        <f t="shared" si="4"/>
        <v>29.91</v>
      </c>
      <c r="BC6" s="82">
        <f t="shared" si="4"/>
        <v>29.54</v>
      </c>
      <c r="BD6" s="82">
        <f t="shared" si="4"/>
        <v>26.99</v>
      </c>
      <c r="BE6" s="74" t="str">
        <f>IF(BE7="","",IF(BE7="-","【-】","【"&amp;SUBSTITUTE(TEXT(BE7,"#,##0.00"),"-","△")&amp;"】"))</f>
        <v>【33.84】</v>
      </c>
      <c r="BF6" s="82">
        <f t="shared" ref="BF6:BO6" si="5">IF(BF7="",NA(),BF7)</f>
        <v>966.51</v>
      </c>
      <c r="BG6" s="82">
        <f t="shared" si="5"/>
        <v>807.87</v>
      </c>
      <c r="BH6" s="82">
        <f t="shared" si="5"/>
        <v>683.2</v>
      </c>
      <c r="BI6" s="82">
        <f t="shared" si="5"/>
        <v>596.91999999999996</v>
      </c>
      <c r="BJ6" s="82">
        <f t="shared" si="5"/>
        <v>548.12</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41.21</v>
      </c>
      <c r="BR6" s="82">
        <f t="shared" si="6"/>
        <v>38.29</v>
      </c>
      <c r="BS6" s="82">
        <f t="shared" si="6"/>
        <v>44.96</v>
      </c>
      <c r="BT6" s="82">
        <f t="shared" si="6"/>
        <v>51.56</v>
      </c>
      <c r="BU6" s="82">
        <f t="shared" si="6"/>
        <v>51.71</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343.06</v>
      </c>
      <c r="CC6" s="82">
        <f t="shared" si="7"/>
        <v>367.93</v>
      </c>
      <c r="CD6" s="82">
        <f t="shared" si="7"/>
        <v>315.2</v>
      </c>
      <c r="CE6" s="82">
        <f t="shared" si="7"/>
        <v>286.68</v>
      </c>
      <c r="CF6" s="82">
        <f t="shared" si="7"/>
        <v>281.26</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54.1</v>
      </c>
      <c r="CN6" s="82">
        <f t="shared" si="8"/>
        <v>55.1</v>
      </c>
      <c r="CO6" s="82">
        <f t="shared" si="8"/>
        <v>55.59</v>
      </c>
      <c r="CP6" s="82">
        <f t="shared" si="8"/>
        <v>54.46</v>
      </c>
      <c r="CQ6" s="82">
        <f t="shared" si="8"/>
        <v>55.14</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69.98</v>
      </c>
      <c r="CY6" s="82">
        <f t="shared" si="9"/>
        <v>70.97</v>
      </c>
      <c r="CZ6" s="82">
        <f t="shared" si="9"/>
        <v>71.459999999999994</v>
      </c>
      <c r="DA6" s="82">
        <f t="shared" si="9"/>
        <v>71.430000000000007</v>
      </c>
      <c r="DB6" s="82">
        <f t="shared" si="9"/>
        <v>72.010000000000005</v>
      </c>
      <c r="DC6" s="82">
        <f t="shared" si="9"/>
        <v>84.32</v>
      </c>
      <c r="DD6" s="82">
        <f t="shared" si="9"/>
        <v>84.58</v>
      </c>
      <c r="DE6" s="82">
        <f t="shared" si="9"/>
        <v>84.84</v>
      </c>
      <c r="DF6" s="82">
        <f t="shared" si="9"/>
        <v>84.86</v>
      </c>
      <c r="DG6" s="82">
        <f t="shared" si="9"/>
        <v>84.98</v>
      </c>
      <c r="DH6" s="74" t="str">
        <f>IF(DH7="","",IF(DH7="-","【-】","【"&amp;SUBSTITUTE(TEXT(DH7,"#,##0.00"),"-","△")&amp;"】"))</f>
        <v>【86.22】</v>
      </c>
      <c r="DI6" s="82">
        <f t="shared" ref="DI6:DR6" si="10">IF(DI7="",NA(),DI7)</f>
        <v>20.05</v>
      </c>
      <c r="DJ6" s="82">
        <f t="shared" si="10"/>
        <v>23</v>
      </c>
      <c r="DK6" s="82">
        <f t="shared" si="10"/>
        <v>25.84</v>
      </c>
      <c r="DL6" s="82">
        <f t="shared" si="10"/>
        <v>28.6</v>
      </c>
      <c r="DM6" s="82">
        <f t="shared" si="10"/>
        <v>31.33</v>
      </c>
      <c r="DN6" s="82">
        <f t="shared" si="10"/>
        <v>22.41</v>
      </c>
      <c r="DO6" s="82">
        <f t="shared" si="10"/>
        <v>22.9</v>
      </c>
      <c r="DP6" s="82">
        <f t="shared" si="10"/>
        <v>24.87</v>
      </c>
      <c r="DQ6" s="82">
        <f t="shared" si="10"/>
        <v>24.13</v>
      </c>
      <c r="DR6" s="82">
        <f t="shared" si="10"/>
        <v>23.06</v>
      </c>
      <c r="DS6" s="74" t="str">
        <f>IF(DS7="","",IF(DS7="-","【-】","【"&amp;SUBSTITUTE(TEXT(DS7,"#,##0.00"),"-","△")&amp;"】"))</f>
        <v>【24.97】</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8" s="59" customFormat="1">
      <c r="A7" s="60"/>
      <c r="B7" s="66">
        <v>2019</v>
      </c>
      <c r="C7" s="66">
        <v>432130</v>
      </c>
      <c r="D7" s="66">
        <v>46</v>
      </c>
      <c r="E7" s="66">
        <v>17</v>
      </c>
      <c r="F7" s="66">
        <v>5</v>
      </c>
      <c r="G7" s="66">
        <v>0</v>
      </c>
      <c r="H7" s="66" t="s">
        <v>97</v>
      </c>
      <c r="I7" s="66" t="s">
        <v>98</v>
      </c>
      <c r="J7" s="66" t="s">
        <v>99</v>
      </c>
      <c r="K7" s="66" t="s">
        <v>100</v>
      </c>
      <c r="L7" s="66" t="s">
        <v>101</v>
      </c>
      <c r="M7" s="66" t="s">
        <v>102</v>
      </c>
      <c r="N7" s="75" t="s">
        <v>103</v>
      </c>
      <c r="O7" s="75">
        <v>70.87</v>
      </c>
      <c r="P7" s="75">
        <v>9.94</v>
      </c>
      <c r="Q7" s="75">
        <v>100</v>
      </c>
      <c r="R7" s="75">
        <v>3560</v>
      </c>
      <c r="S7" s="75">
        <v>58941</v>
      </c>
      <c r="T7" s="75">
        <v>188.61</v>
      </c>
      <c r="U7" s="75">
        <v>312.5</v>
      </c>
      <c r="V7" s="75">
        <v>5823</v>
      </c>
      <c r="W7" s="75">
        <v>3.82</v>
      </c>
      <c r="X7" s="75">
        <v>1524.35</v>
      </c>
      <c r="Y7" s="75">
        <v>102.18</v>
      </c>
      <c r="Z7" s="75">
        <v>99.46</v>
      </c>
      <c r="AA7" s="75">
        <v>100.35</v>
      </c>
      <c r="AB7" s="75">
        <v>97.94</v>
      </c>
      <c r="AC7" s="75">
        <v>99.92</v>
      </c>
      <c r="AD7" s="75">
        <v>99.64</v>
      </c>
      <c r="AE7" s="75">
        <v>99.66</v>
      </c>
      <c r="AF7" s="75">
        <v>100.95</v>
      </c>
      <c r="AG7" s="75">
        <v>101.77</v>
      </c>
      <c r="AH7" s="75">
        <v>103.6</v>
      </c>
      <c r="AI7" s="75">
        <v>102.97</v>
      </c>
      <c r="AJ7" s="75">
        <v>0</v>
      </c>
      <c r="AK7" s="75">
        <v>0</v>
      </c>
      <c r="AL7" s="75">
        <v>0</v>
      </c>
      <c r="AM7" s="75">
        <v>0</v>
      </c>
      <c r="AN7" s="75">
        <v>0</v>
      </c>
      <c r="AO7" s="75">
        <v>214.61</v>
      </c>
      <c r="AP7" s="75">
        <v>225.39</v>
      </c>
      <c r="AQ7" s="75">
        <v>224.04</v>
      </c>
      <c r="AR7" s="75">
        <v>227.4</v>
      </c>
      <c r="AS7" s="75">
        <v>193.99</v>
      </c>
      <c r="AT7" s="75">
        <v>165.48</v>
      </c>
      <c r="AU7" s="75">
        <v>379.59</v>
      </c>
      <c r="AV7" s="75">
        <v>394.7</v>
      </c>
      <c r="AW7" s="75">
        <v>419.42</v>
      </c>
      <c r="AX7" s="75">
        <v>441.54</v>
      </c>
      <c r="AY7" s="75">
        <v>433.52</v>
      </c>
      <c r="AZ7" s="75">
        <v>29.45</v>
      </c>
      <c r="BA7" s="75">
        <v>31.84</v>
      </c>
      <c r="BB7" s="75">
        <v>29.91</v>
      </c>
      <c r="BC7" s="75">
        <v>29.54</v>
      </c>
      <c r="BD7" s="75">
        <v>26.99</v>
      </c>
      <c r="BE7" s="75">
        <v>33.840000000000003</v>
      </c>
      <c r="BF7" s="75">
        <v>966.51</v>
      </c>
      <c r="BG7" s="75">
        <v>807.87</v>
      </c>
      <c r="BH7" s="75">
        <v>683.2</v>
      </c>
      <c r="BI7" s="75">
        <v>596.91999999999996</v>
      </c>
      <c r="BJ7" s="75">
        <v>548.12</v>
      </c>
      <c r="BK7" s="75">
        <v>1081.8</v>
      </c>
      <c r="BL7" s="75">
        <v>974.93</v>
      </c>
      <c r="BM7" s="75">
        <v>855.8</v>
      </c>
      <c r="BN7" s="75">
        <v>789.46</v>
      </c>
      <c r="BO7" s="75">
        <v>826.83</v>
      </c>
      <c r="BP7" s="75">
        <v>765.47</v>
      </c>
      <c r="BQ7" s="75">
        <v>41.21</v>
      </c>
      <c r="BR7" s="75">
        <v>38.29</v>
      </c>
      <c r="BS7" s="75">
        <v>44.96</v>
      </c>
      <c r="BT7" s="75">
        <v>51.56</v>
      </c>
      <c r="BU7" s="75">
        <v>51.71</v>
      </c>
      <c r="BV7" s="75">
        <v>52.19</v>
      </c>
      <c r="BW7" s="75">
        <v>55.32</v>
      </c>
      <c r="BX7" s="75">
        <v>59.8</v>
      </c>
      <c r="BY7" s="75">
        <v>57.77</v>
      </c>
      <c r="BZ7" s="75">
        <v>57.31</v>
      </c>
      <c r="CA7" s="75">
        <v>59.59</v>
      </c>
      <c r="CB7" s="75">
        <v>343.06</v>
      </c>
      <c r="CC7" s="75">
        <v>367.93</v>
      </c>
      <c r="CD7" s="75">
        <v>315.2</v>
      </c>
      <c r="CE7" s="75">
        <v>286.68</v>
      </c>
      <c r="CF7" s="75">
        <v>281.26</v>
      </c>
      <c r="CG7" s="75">
        <v>296.14</v>
      </c>
      <c r="CH7" s="75">
        <v>283.17</v>
      </c>
      <c r="CI7" s="75">
        <v>263.76</v>
      </c>
      <c r="CJ7" s="75">
        <v>274.35000000000002</v>
      </c>
      <c r="CK7" s="75">
        <v>273.52</v>
      </c>
      <c r="CL7" s="75">
        <v>257.86</v>
      </c>
      <c r="CM7" s="75">
        <v>54.1</v>
      </c>
      <c r="CN7" s="75">
        <v>55.1</v>
      </c>
      <c r="CO7" s="75">
        <v>55.59</v>
      </c>
      <c r="CP7" s="75">
        <v>54.46</v>
      </c>
      <c r="CQ7" s="75">
        <v>55.14</v>
      </c>
      <c r="CR7" s="75">
        <v>52.31</v>
      </c>
      <c r="CS7" s="75">
        <v>60.65</v>
      </c>
      <c r="CT7" s="75">
        <v>51.75</v>
      </c>
      <c r="CU7" s="75">
        <v>50.68</v>
      </c>
      <c r="CV7" s="75">
        <v>50.14</v>
      </c>
      <c r="CW7" s="75">
        <v>51.3</v>
      </c>
      <c r="CX7" s="75">
        <v>69.98</v>
      </c>
      <c r="CY7" s="75">
        <v>70.97</v>
      </c>
      <c r="CZ7" s="75">
        <v>71.459999999999994</v>
      </c>
      <c r="DA7" s="75">
        <v>71.430000000000007</v>
      </c>
      <c r="DB7" s="75">
        <v>72.010000000000005</v>
      </c>
      <c r="DC7" s="75">
        <v>84.32</v>
      </c>
      <c r="DD7" s="75">
        <v>84.58</v>
      </c>
      <c r="DE7" s="75">
        <v>84.84</v>
      </c>
      <c r="DF7" s="75">
        <v>84.86</v>
      </c>
      <c r="DG7" s="75">
        <v>84.98</v>
      </c>
      <c r="DH7" s="75">
        <v>86.22</v>
      </c>
      <c r="DI7" s="75">
        <v>20.05</v>
      </c>
      <c r="DJ7" s="75">
        <v>23</v>
      </c>
      <c r="DK7" s="75">
        <v>25.84</v>
      </c>
      <c r="DL7" s="75">
        <v>28.6</v>
      </c>
      <c r="DM7" s="75">
        <v>31.33</v>
      </c>
      <c r="DN7" s="75">
        <v>22.41</v>
      </c>
      <c r="DO7" s="75">
        <v>22.9</v>
      </c>
      <c r="DP7" s="75">
        <v>24.87</v>
      </c>
      <c r="DQ7" s="75">
        <v>24.13</v>
      </c>
      <c r="DR7" s="75">
        <v>23.06</v>
      </c>
      <c r="DS7" s="75">
        <v>24.97</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1.e-002</v>
      </c>
      <c r="EK7" s="75">
        <v>2.0499999999999998</v>
      </c>
      <c r="EL7" s="75">
        <v>1.e-002</v>
      </c>
      <c r="EM7" s="75">
        <v>1.e-002</v>
      </c>
      <c r="EN7" s="75">
        <v>2.e-002</v>
      </c>
      <c r="EO7" s="75">
        <v>2.e-002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109</v>
      </c>
    </row>
    <row r="12" spans="1:148">
      <c r="B12">
        <v>1</v>
      </c>
      <c r="C12">
        <v>1</v>
      </c>
      <c r="D12">
        <v>1</v>
      </c>
      <c r="E12">
        <v>1</v>
      </c>
      <c r="F12">
        <v>1</v>
      </c>
      <c r="G12" t="s">
        <v>110</v>
      </c>
    </row>
    <row r="13" spans="1:148">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2021-01-28T04:13:06Z</cp:lastPrinted>
  <dcterms:created xsi:type="dcterms:W3CDTF">2020-12-04T02:38:23Z</dcterms:created>
  <dcterms:modified xsi:type="dcterms:W3CDTF">2021-02-10T08:10:26Z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2021-02-10T08:10:26Z</vt:filetime>
  </property>
</Properties>
</file>