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hare-server\125_本庁_企業局\01_上下水道総務課\★経営係\10_財政課照会・通知\R02\41_公営企業に係る 経営比較分析表（令和元年度決算）の 分析等について\下水道（法適）\"/>
    </mc:Choice>
  </mc:AlternateContent>
  <workbookProtection workbookAlgorithmName="SHA-512" workbookHashValue="QFOKuIt0PeExCOl9uWEOGLlOxSu1iC3yhNb5Na4k3UgiMddYeNvWkUkccTFLC5TTNpvSNHVDKlg61O3PaEPajA==" workbookSaltValue="629ddeYl7yBHxnUqwbemTw=="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W8" i="4"/>
  <c r="P8" i="4"/>
  <c r="I8" i="4"/>
  <c r="B6" i="4"/>
</calcChain>
</file>

<file path=xl/sharedStrings.xml><?xml version="1.0" encoding="utf-8"?>
<sst xmlns="http://schemas.openxmlformats.org/spreadsheetml/2006/main" count="231" uniqueCount="116">
  <si>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</si>
  <si>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</si>
  <si>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</si>
  <si>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</si>
  <si>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</si>
  <si>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</si>
  <si>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</si>
  <si>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</si>
  <si>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</si>
  <si>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</si>
  <si>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</si>
  <si>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</si>
  <si>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</si>
  <si>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</si>
  <si>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</si>
  <si>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</si>
  <si>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</si>
  <si>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</si>
  <si>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</si>
  <si>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</si>
  <si>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</si>
  <si>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</si>
  <si>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</si>
  <si>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</si>
  <si>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</si>
  <si>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</si>
  <si>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</si>
  <si>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</si>
  <si>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</si>
  <si>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</si>
  <si>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</si>
  <si>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</si>
  <si>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</si>
  <si>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</si>
  <si>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</si>
  <si>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</si>
  <si>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</si>
  <si>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</si>
  <si>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</si>
  <si>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</si>
  <si>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</si>
  <si>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</si>
  <si>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</si>
  <si>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</si>
  <si>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</si>
  <si>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</si>
  <si>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</si>
  <si>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</si>
  <si>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</si>
  <si>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</si>
  <si>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</si>
  <si>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</si>
  <si>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</si>
  <si>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</si>
  <si>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</si>
  <si>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</si>
  <si>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</si>
  <si>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</si>
  <si>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</si>
  <si>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</si>
  <si>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</si>
  <si>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</si>
  <si>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</si>
  <si>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</si>
  <si>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</si>
  <si>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</si>
  <si>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</si>
  <si>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</si>
  <si>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</si>
  <si>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</si>
  <si>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</si>
  <si>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</si>
  <si>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</si>
  <si>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</si>
  <si>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</si>
  <si>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</si>
  <si>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</si>
  <si>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</si>
  <si>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</si>
  <si>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</si>
  <si>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</si>
  <si>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</si>
  <si>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</si>
  <si>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</si>
  <si>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</si>
  <si>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</si>
  <si>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</si>
  <si>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</si>
  <si>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</si>
  <si>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</si>
  <si>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</si>
  <si>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</si>
  <si>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</si>
  <si>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</si>
  <si>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</si>
  <si>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</si>
  <si>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玉名市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</si>
  <si>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</si>
  <si>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</si>
  <si>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</si>
  <si>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</si>
  <si>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</si>
  <si>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</si>
  <si>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</si>
  <si>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</si>
  <si>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</si>
  <si>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</si>
  <si>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</si>
  <si>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</si>
  <si>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</si>
  <si>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</si>
  <si>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</si>
  <si>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</si>
  <si>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・有形固定資産減価償却率は、類似団体及び全国平均を下回っていますが、今後も施設や設備を適切に維持管理しながら、下水道の機能を確保していく必要があります。
・管渠老朽化率、管渠改善率は、対象がない状況であるためゼロとなっており、本指標からは老朽化についての懸念材料は検出されていない状況であります。</t>
    <phoneticPr fontId="4"/>
  </si>
  <si>
    <t>・中長期的な視点から収入と支出のバランスを確保すべく、経営戦略を平成28年度に策定しました。使用料収入の見直しの目途である3年ごとの見直し及びストックマネジメント計画の策定等投資計画の変更があれば随時見直しを行っていきます。また、平成30年度より熊本県北ブロック広域化共同化事業検討会に参加し施設の統廃合、共同発注による維持管理費等の縮減を検討しています。今後も効率的な施設整備と適切な使用料水準及び接続勧奨の推進により、将来安定した経営を継続できるように取り組んでいきたいと考えています。</t>
    <phoneticPr fontId="4"/>
  </si>
  <si>
    <t>・経常収支比率は、平成26年度の法適用初年度、100%を大きく下回ったが、平成27年度より黒字、平成30年度累積欠損も解消した。しかし令和元年度においても依然厳しい経営環境です。
・流動比率は、100％には届かず短期的支払返済能力が確保されているとは言い難い状況であります。
・企業債残高対事業規模比率は、類似団体及び全国平均よりは低い水準であるが、現在の事業規模や経営状況のままでは、債務弁済財源の確保が難しい状況にあります。
・経費回収率は、令和元年度類似団体及び全国平均を上回ったが、100％には届かないため抜本的な施策が必要な状況にあります。また、平成29年度より経費回収率、汚水処理原価の数値が大きく変動した理由は、一般会計繰入金（分流式下水道費）の算定が総務省統一様式となり、平成28年度より基準内繰入金が大幅に増加した結果、汚水処理費が減少したことによるものです。
・施設利用率は、令和元年度類似団体及び全国平均を上回っています。しかし、今後も処理場の非効率性の有無を継続的に確認していく必要があります。
・水洗化率は、類似団体及び全国平均を下回っており、下水道への接続勧奨を進め、適正な使用料収入と施設稼働を確保していく必要があります。</t>
    <rPh sb="67" eb="69">
      <t>レイワ</t>
    </rPh>
    <rPh sb="69" eb="71">
      <t>ガンネン</t>
    </rPh>
    <rPh sb="71" eb="72">
      <t>ド</t>
    </rPh>
    <rPh sb="223" eb="225">
      <t>レイワ</t>
    </rPh>
    <rPh sb="225" eb="227">
      <t>ガンネン</t>
    </rPh>
    <rPh sb="227" eb="228">
      <t>ド</t>
    </rPh>
    <rPh sb="286" eb="288">
      <t>ケイヒ</t>
    </rPh>
    <rPh sb="288" eb="290">
      <t>カイシュウ</t>
    </rPh>
    <rPh sb="290" eb="291">
      <t>リツ</t>
    </rPh>
    <rPh sb="292" eb="294">
      <t>オスイ</t>
    </rPh>
    <rPh sb="294" eb="296">
      <t>ショリ</t>
    </rPh>
    <rPh sb="296" eb="298">
      <t>ゲンカ</t>
    </rPh>
    <rPh sb="302" eb="303">
      <t>オオ</t>
    </rPh>
    <rPh sb="305" eb="307">
      <t>ヘンドウ</t>
    </rPh>
    <rPh sb="352" eb="354">
      <t>キジュン</t>
    </rPh>
    <rPh sb="354" eb="355">
      <t>ナイ</t>
    </rPh>
    <rPh sb="355" eb="357">
      <t>クリイレ</t>
    </rPh>
    <rPh sb="357" eb="358">
      <t>キン</t>
    </rPh>
    <rPh sb="398" eb="400">
      <t>レイワ</t>
    </rPh>
    <rPh sb="400" eb="402">
      <t>ガンネン</t>
    </rPh>
    <rPh sb="402" eb="403">
      <t>ド</t>
    </rPh>
    <rPh sb="414" eb="416">
      <t>ウワマワ</t>
    </rPh>
    <rPh sb="426" eb="428">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</si>
</sst>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418-404F-8640-04744116F71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2.0499999999999998</c:v>
                </c:pt>
                <c:pt idx="2">
                  <c:v>0.01</c:v>
                </c:pt>
                <c:pt idx="3">
                  <c:v>0.01</c:v>
                </c:pt>
                <c:pt idx="4">
                  <c:v>0.02</c:v>
                </c:pt>
              </c:numCache>
            </c:numRef>
          </c:val>
          <c:smooth val="0"/>
          <c:extLst>
            <c:ext xmlns:c16="http://schemas.microsoft.com/office/drawing/2014/chart" uri="{C3380CC4-5D6E-409C-BE32-E72D297353CC}">
              <c16:uniqueId val="{00000001-0418-404F-8640-04744116F71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53.78</c:v>
                </c:pt>
                <c:pt idx="1">
                  <c:v>53.78</c:v>
                </c:pt>
                <c:pt idx="2">
                  <c:v>53.78</c:v>
                </c:pt>
                <c:pt idx="3">
                  <c:v>53.78</c:v>
                </c:pt>
                <c:pt idx="4">
                  <c:v>53.78</c:v>
                </c:pt>
              </c:numCache>
            </c:numRef>
          </c:val>
          <c:extLst>
            <c:ext xmlns:c16="http://schemas.microsoft.com/office/drawing/2014/chart" uri="{C3380CC4-5D6E-409C-BE32-E72D297353CC}">
              <c16:uniqueId val="{00000000-FC8F-4EA8-8208-20E3A43799D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52.31</c:v>
                </c:pt>
                <c:pt idx="1">
                  <c:v>60.65</c:v>
                </c:pt>
                <c:pt idx="2">
                  <c:v>51.75</c:v>
                </c:pt>
                <c:pt idx="3">
                  <c:v>50.68</c:v>
                </c:pt>
                <c:pt idx="4">
                  <c:v>50.14</c:v>
                </c:pt>
              </c:numCache>
            </c:numRef>
          </c:val>
          <c:smooth val="0"/>
          <c:extLst>
            <c:ext xmlns:c16="http://schemas.microsoft.com/office/drawing/2014/chart" uri="{C3380CC4-5D6E-409C-BE32-E72D297353CC}">
              <c16:uniqueId val="{00000001-FC8F-4EA8-8208-20E3A43799D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66.59</c:v>
                </c:pt>
                <c:pt idx="1">
                  <c:v>67.290000000000006</c:v>
                </c:pt>
                <c:pt idx="2">
                  <c:v>67.540000000000006</c:v>
                </c:pt>
                <c:pt idx="3">
                  <c:v>67.81</c:v>
                </c:pt>
                <c:pt idx="4">
                  <c:v>68.260000000000005</c:v>
                </c:pt>
              </c:numCache>
            </c:numRef>
          </c:val>
          <c:extLst>
            <c:ext xmlns:c16="http://schemas.microsoft.com/office/drawing/2014/chart" uri="{C3380CC4-5D6E-409C-BE32-E72D297353CC}">
              <c16:uniqueId val="{00000000-9DE8-4152-ABF1-60010B7595D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84.32</c:v>
                </c:pt>
                <c:pt idx="1">
                  <c:v>84.58</c:v>
                </c:pt>
                <c:pt idx="2">
                  <c:v>84.84</c:v>
                </c:pt>
                <c:pt idx="3">
                  <c:v>84.86</c:v>
                </c:pt>
                <c:pt idx="4">
                  <c:v>84.98</c:v>
                </c:pt>
              </c:numCache>
            </c:numRef>
          </c:val>
          <c:smooth val="0"/>
          <c:extLst>
            <c:ext xmlns:c16="http://schemas.microsoft.com/office/drawing/2014/chart" uri="{C3380CC4-5D6E-409C-BE32-E72D297353CC}">
              <c16:uniqueId val="{00000001-9DE8-4152-ABF1-60010B7595D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103.43</c:v>
                </c:pt>
                <c:pt idx="1">
                  <c:v>109.71</c:v>
                </c:pt>
                <c:pt idx="2">
                  <c:v>106.53</c:v>
                </c:pt>
                <c:pt idx="3">
                  <c:v>105.28</c:v>
                </c:pt>
                <c:pt idx="4">
                  <c:v>104.08</c:v>
                </c:pt>
              </c:numCache>
            </c:numRef>
          </c:val>
          <c:extLst>
            <c:ext xmlns:c16="http://schemas.microsoft.com/office/drawing/2014/chart" uri="{C3380CC4-5D6E-409C-BE32-E72D297353CC}">
              <c16:uniqueId val="{00000000-A170-4A7F-AFC0-3961BA31A3C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99.64</c:v>
                </c:pt>
                <c:pt idx="1">
                  <c:v>99.66</c:v>
                </c:pt>
                <c:pt idx="2">
                  <c:v>100.95</c:v>
                </c:pt>
                <c:pt idx="3">
                  <c:v>101.77</c:v>
                </c:pt>
                <c:pt idx="4">
                  <c:v>103.6</c:v>
                </c:pt>
              </c:numCache>
            </c:numRef>
          </c:val>
          <c:smooth val="0"/>
          <c:extLst>
            <c:ext xmlns:c16="http://schemas.microsoft.com/office/drawing/2014/chart" uri="{C3380CC4-5D6E-409C-BE32-E72D297353CC}">
              <c16:uniqueId val="{00000001-A170-4A7F-AFC0-3961BA31A3C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9.7799999999999994</c:v>
                </c:pt>
                <c:pt idx="1">
                  <c:v>13.2</c:v>
                </c:pt>
                <c:pt idx="2">
                  <c:v>16.41</c:v>
                </c:pt>
                <c:pt idx="3">
                  <c:v>19.45</c:v>
                </c:pt>
                <c:pt idx="4">
                  <c:v>22.29</c:v>
                </c:pt>
              </c:numCache>
            </c:numRef>
          </c:val>
          <c:extLst>
            <c:ext xmlns:c16="http://schemas.microsoft.com/office/drawing/2014/chart" uri="{C3380CC4-5D6E-409C-BE32-E72D297353CC}">
              <c16:uniqueId val="{00000000-A775-47EB-B8BE-F7A0075DBBA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22.41</c:v>
                </c:pt>
                <c:pt idx="1">
                  <c:v>22.9</c:v>
                </c:pt>
                <c:pt idx="2">
                  <c:v>24.87</c:v>
                </c:pt>
                <c:pt idx="3">
                  <c:v>24.13</c:v>
                </c:pt>
                <c:pt idx="4">
                  <c:v>23.06</c:v>
                </c:pt>
              </c:numCache>
            </c:numRef>
          </c:val>
          <c:smooth val="0"/>
          <c:extLst>
            <c:ext xmlns:c16="http://schemas.microsoft.com/office/drawing/2014/chart" uri="{C3380CC4-5D6E-409C-BE32-E72D297353CC}">
              <c16:uniqueId val="{00000001-A775-47EB-B8BE-F7A0075DBBA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A66-4D0B-A820-9F7590436CF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BA66-4D0B-A820-9F7590436CF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117.06</c:v>
                </c:pt>
                <c:pt idx="1">
                  <c:v>61.06</c:v>
                </c:pt>
                <c:pt idx="2">
                  <c:v>26.42</c:v>
                </c:pt>
                <c:pt idx="3" formatCode="#,##0.00;&quot;△&quot;#,##0.00">
                  <c:v>0</c:v>
                </c:pt>
                <c:pt idx="4" formatCode="#,##0.00;&quot;△&quot;#,##0.00">
                  <c:v>0</c:v>
                </c:pt>
              </c:numCache>
            </c:numRef>
          </c:val>
          <c:extLst>
            <c:ext xmlns:c16="http://schemas.microsoft.com/office/drawing/2014/chart" uri="{C3380CC4-5D6E-409C-BE32-E72D297353CC}">
              <c16:uniqueId val="{00000000-8617-44EA-8FFF-B9B705DC49F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214.61</c:v>
                </c:pt>
                <c:pt idx="1">
                  <c:v>225.39</c:v>
                </c:pt>
                <c:pt idx="2">
                  <c:v>224.04</c:v>
                </c:pt>
                <c:pt idx="3">
                  <c:v>227.4</c:v>
                </c:pt>
                <c:pt idx="4">
                  <c:v>193.99</c:v>
                </c:pt>
              </c:numCache>
            </c:numRef>
          </c:val>
          <c:smooth val="0"/>
          <c:extLst>
            <c:ext xmlns:c16="http://schemas.microsoft.com/office/drawing/2014/chart" uri="{C3380CC4-5D6E-409C-BE32-E72D297353CC}">
              <c16:uniqueId val="{00000001-8617-44EA-8FFF-B9B705DC49F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63.13</c:v>
                </c:pt>
                <c:pt idx="1">
                  <c:v>70.44</c:v>
                </c:pt>
                <c:pt idx="2">
                  <c:v>85.02</c:v>
                </c:pt>
                <c:pt idx="3">
                  <c:v>76.44</c:v>
                </c:pt>
                <c:pt idx="4">
                  <c:v>53.77</c:v>
                </c:pt>
              </c:numCache>
            </c:numRef>
          </c:val>
          <c:extLst>
            <c:ext xmlns:c16="http://schemas.microsoft.com/office/drawing/2014/chart" uri="{C3380CC4-5D6E-409C-BE32-E72D297353CC}">
              <c16:uniqueId val="{00000000-564E-48CD-8455-11004F38D55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29.45</c:v>
                </c:pt>
                <c:pt idx="1">
                  <c:v>31.84</c:v>
                </c:pt>
                <c:pt idx="2">
                  <c:v>29.91</c:v>
                </c:pt>
                <c:pt idx="3">
                  <c:v>29.54</c:v>
                </c:pt>
                <c:pt idx="4">
                  <c:v>26.99</c:v>
                </c:pt>
              </c:numCache>
            </c:numRef>
          </c:val>
          <c:smooth val="0"/>
          <c:extLst>
            <c:ext xmlns:c16="http://schemas.microsoft.com/office/drawing/2014/chart" uri="{C3380CC4-5D6E-409C-BE32-E72D297353CC}">
              <c16:uniqueId val="{00000001-564E-48CD-8455-11004F38D55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423.28</c:v>
                </c:pt>
                <c:pt idx="1">
                  <c:v>485.34</c:v>
                </c:pt>
                <c:pt idx="2">
                  <c:v>257.83</c:v>
                </c:pt>
                <c:pt idx="3">
                  <c:v>243.9</c:v>
                </c:pt>
                <c:pt idx="4">
                  <c:v>379.47</c:v>
                </c:pt>
              </c:numCache>
            </c:numRef>
          </c:val>
          <c:extLst>
            <c:ext xmlns:c16="http://schemas.microsoft.com/office/drawing/2014/chart" uri="{C3380CC4-5D6E-409C-BE32-E72D297353CC}">
              <c16:uniqueId val="{00000000-1871-420B-BE1C-BF9C7DC1375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1081.8</c:v>
                </c:pt>
                <c:pt idx="1">
                  <c:v>974.93</c:v>
                </c:pt>
                <c:pt idx="2">
                  <c:v>855.8</c:v>
                </c:pt>
                <c:pt idx="3">
                  <c:v>789.46</c:v>
                </c:pt>
                <c:pt idx="4">
                  <c:v>826.83</c:v>
                </c:pt>
              </c:numCache>
            </c:numRef>
          </c:val>
          <c:smooth val="0"/>
          <c:extLst>
            <c:ext xmlns:c16="http://schemas.microsoft.com/office/drawing/2014/chart" uri="{C3380CC4-5D6E-409C-BE32-E72D297353CC}">
              <c16:uniqueId val="{00000001-1871-420B-BE1C-BF9C7DC1375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41.89</c:v>
                </c:pt>
                <c:pt idx="1">
                  <c:v>39.35</c:v>
                </c:pt>
                <c:pt idx="2">
                  <c:v>73.23</c:v>
                </c:pt>
                <c:pt idx="3">
                  <c:v>67.53</c:v>
                </c:pt>
                <c:pt idx="4">
                  <c:v>63.95</c:v>
                </c:pt>
              </c:numCache>
            </c:numRef>
          </c:val>
          <c:extLst>
            <c:ext xmlns:c16="http://schemas.microsoft.com/office/drawing/2014/chart" uri="{C3380CC4-5D6E-409C-BE32-E72D297353CC}">
              <c16:uniqueId val="{00000000-9A1C-4A83-8067-DACA128C4EF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52.19</c:v>
                </c:pt>
                <c:pt idx="1">
                  <c:v>55.32</c:v>
                </c:pt>
                <c:pt idx="2">
                  <c:v>59.8</c:v>
                </c:pt>
                <c:pt idx="3">
                  <c:v>57.77</c:v>
                </c:pt>
                <c:pt idx="4">
                  <c:v>57.31</c:v>
                </c:pt>
              </c:numCache>
            </c:numRef>
          </c:val>
          <c:smooth val="0"/>
          <c:extLst>
            <c:ext xmlns:c16="http://schemas.microsoft.com/office/drawing/2014/chart" uri="{C3380CC4-5D6E-409C-BE32-E72D297353CC}">
              <c16:uniqueId val="{00000001-9A1C-4A83-8067-DACA128C4EF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298.51</c:v>
                </c:pt>
                <c:pt idx="1">
                  <c:v>319.33</c:v>
                </c:pt>
                <c:pt idx="2">
                  <c:v>172.26</c:v>
                </c:pt>
                <c:pt idx="3">
                  <c:v>189.27</c:v>
                </c:pt>
                <c:pt idx="4">
                  <c:v>205.11</c:v>
                </c:pt>
              </c:numCache>
            </c:numRef>
          </c:val>
          <c:extLst>
            <c:ext xmlns:c16="http://schemas.microsoft.com/office/drawing/2014/chart" uri="{C3380CC4-5D6E-409C-BE32-E72D297353CC}">
              <c16:uniqueId val="{00000000-76CE-4D48-B9CA-D6BC3550E87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296.14</c:v>
                </c:pt>
                <c:pt idx="1">
                  <c:v>283.17</c:v>
                </c:pt>
                <c:pt idx="2">
                  <c:v>263.76</c:v>
                </c:pt>
                <c:pt idx="3">
                  <c:v>274.35000000000002</c:v>
                </c:pt>
                <c:pt idx="4">
                  <c:v>273.52</c:v>
                </c:pt>
              </c:numCache>
            </c:numRef>
          </c:val>
          <c:smooth val="0"/>
          <c:extLst>
            <c:ext xmlns:c16="http://schemas.microsoft.com/office/drawing/2014/chart" uri="{C3380CC4-5D6E-409C-BE32-E72D297353CC}">
              <c16:uniqueId val="{00000001-76CE-4D48-B9CA-D6BC3550E87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【165.48】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【33.84】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【24.97】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F1" zoomScaleNormal="100" workbookViewId="0">
      <selection activeCell="CF35" sqref="CF35"/>
    </sheetView>
  </sheetViews>
  <sheetFormatPr defaultColWidth="2.5703125" defaultRowHeight="13.5" x14ac:dyDescent="0.15"/>
  <cols>
    <col min="1" max="1" width="2.5703125" customWidth="1"/>
    <col min="2" max="62" width="3.7109375" customWidth="1"/>
    <col min="64" max="78" width="3.140625" customWidth="1"/>
    <col min="79" max="79" width="4.42578125" bestFit="1" customWidth="1"/>
    <col min="81" max="82" width="4.4257812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熊本県　玉名市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F2</v>
      </c>
      <c r="X8" s="49"/>
      <c r="Y8" s="49"/>
      <c r="Z8" s="49"/>
      <c r="AA8" s="49"/>
      <c r="AB8" s="49"/>
      <c r="AC8" s="49"/>
      <c r="AD8" s="50" t="str">
        <f>データ!$M$6</f>
        <v>非設置</v>
      </c>
      <c r="AE8" s="50"/>
      <c r="AF8" s="50"/>
      <c r="AG8" s="50"/>
      <c r="AH8" s="50"/>
      <c r="AI8" s="50"/>
      <c r="AJ8" s="50"/>
      <c r="AK8" s="3"/>
      <c r="AL8" s="51">
        <f>データ!S6</f>
        <v>66223</v>
      </c>
      <c r="AM8" s="51"/>
      <c r="AN8" s="51"/>
      <c r="AO8" s="51"/>
      <c r="AP8" s="51"/>
      <c r="AQ8" s="51"/>
      <c r="AR8" s="51"/>
      <c r="AS8" s="51"/>
      <c r="AT8" s="46">
        <f>データ!T6</f>
        <v>152.6</v>
      </c>
      <c r="AU8" s="46"/>
      <c r="AV8" s="46"/>
      <c r="AW8" s="46"/>
      <c r="AX8" s="46"/>
      <c r="AY8" s="46"/>
      <c r="AZ8" s="46"/>
      <c r="BA8" s="46"/>
      <c r="BB8" s="46">
        <f>データ!U6</f>
        <v>433.96</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57.38</v>
      </c>
      <c r="J10" s="46"/>
      <c r="K10" s="46"/>
      <c r="L10" s="46"/>
      <c r="M10" s="46"/>
      <c r="N10" s="46"/>
      <c r="O10" s="46"/>
      <c r="P10" s="46">
        <f>データ!P6</f>
        <v>10.81</v>
      </c>
      <c r="Q10" s="46"/>
      <c r="R10" s="46"/>
      <c r="S10" s="46"/>
      <c r="T10" s="46"/>
      <c r="U10" s="46"/>
      <c r="V10" s="46"/>
      <c r="W10" s="46">
        <f>データ!Q6</f>
        <v>100</v>
      </c>
      <c r="X10" s="46"/>
      <c r="Y10" s="46"/>
      <c r="Z10" s="46"/>
      <c r="AA10" s="46"/>
      <c r="AB10" s="46"/>
      <c r="AC10" s="46"/>
      <c r="AD10" s="51">
        <f>データ!R6</f>
        <v>3613</v>
      </c>
      <c r="AE10" s="51"/>
      <c r="AF10" s="51"/>
      <c r="AG10" s="51"/>
      <c r="AH10" s="51"/>
      <c r="AI10" s="51"/>
      <c r="AJ10" s="51"/>
      <c r="AK10" s="2"/>
      <c r="AL10" s="51">
        <f>データ!V6</f>
        <v>7117</v>
      </c>
      <c r="AM10" s="51"/>
      <c r="AN10" s="51"/>
      <c r="AO10" s="51"/>
      <c r="AP10" s="51"/>
      <c r="AQ10" s="51"/>
      <c r="AR10" s="51"/>
      <c r="AS10" s="51"/>
      <c r="AT10" s="46">
        <f>データ!W6</f>
        <v>3.66</v>
      </c>
      <c r="AU10" s="46"/>
      <c r="AV10" s="46"/>
      <c r="AW10" s="46"/>
      <c r="AX10" s="46"/>
      <c r="AY10" s="46"/>
      <c r="AZ10" s="46"/>
      <c r="BA10" s="46"/>
      <c r="BB10" s="46">
        <f>データ!X6</f>
        <v>1944.54</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115</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113</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114</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【102.97】</v>
      </c>
      <c r="F85" s="26" t="str">
        <f>データ!AT6</f>
        <v>【165.48】</v>
      </c>
      <c r="G85" s="26" t="str">
        <f>データ!BE6</f>
        <v>【33.84】</v>
      </c>
      <c r="H85" s="26" t="str">
        <f>データ!BP6</f>
        <v>【765.47】</v>
      </c>
      <c r="I85" s="26" t="str">
        <f>データ!CA6</f>
        <v>【59.59】</v>
      </c>
      <c r="J85" s="26" t="str">
        <f>データ!CL6</f>
        <v>【257.86】</v>
      </c>
      <c r="K85" s="26" t="str">
        <f>データ!CW6</f>
        <v>【51.30】</v>
      </c>
      <c r="L85" s="26" t="str">
        <f>データ!DH6</f>
        <v>【86.22】</v>
      </c>
      <c r="M85" s="26" t="str">
        <f>データ!DS6</f>
        <v>【24.97】</v>
      </c>
      <c r="N85" s="26" t="str">
        <f>データ!ED6</f>
        <v>【0.00】</v>
      </c>
      <c r="O85" s="26" t="str">
        <f>データ!EO6</f>
        <v>【0.02】</v>
      </c>
    </row>
  </sheetData>
  <sheetProtection algorithmName="SHA-512" hashValue="+PzndGawLSWUA5pqWNb1SXrI5KoSXT6qXMnycKunZYqzVFNZ9uhwp9bK436gmz38ZDG4b62ldsCbjGy6pS5anw==" saltValue="K7Ir/n1+CahpP7kSJY0e4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5546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2019</v>
      </c>
      <c r="C6" s="33">
        <f t="shared" ref="C6:X6" si="3">C7</f>
        <v>432067</v>
      </c>
      <c r="D6" s="33">
        <f t="shared" si="3"/>
        <v>46</v>
      </c>
      <c r="E6" s="33">
        <f t="shared" si="3"/>
        <v>17</v>
      </c>
      <c r="F6" s="33">
        <f t="shared" si="3"/>
        <v>5</v>
      </c>
      <c r="G6" s="33">
        <f t="shared" si="3"/>
        <v>0</v>
      </c>
      <c r="H6" s="33" t="str">
        <f t="shared" si="3"/>
        <v>熊本県　玉名市</v>
      </c>
      <c r="I6" s="33" t="str">
        <f t="shared" si="3"/>
        <v>法適用</v>
      </c>
      <c r="J6" s="33" t="str">
        <f t="shared" si="3"/>
        <v>下水道事業</v>
      </c>
      <c r="K6" s="33" t="str">
        <f t="shared" si="3"/>
        <v>農業集落排水</v>
      </c>
      <c r="L6" s="33" t="str">
        <f t="shared" si="3"/>
        <v>F2</v>
      </c>
      <c r="M6" s="33" t="str">
        <f t="shared" si="3"/>
        <v>非設置</v>
      </c>
      <c r="N6" s="34" t="str">
        <f t="shared" si="3"/>
        <v>-</v>
      </c>
      <c r="O6" s="34">
        <f t="shared" si="3"/>
        <v>57.38</v>
      </c>
      <c r="P6" s="34">
        <f t="shared" si="3"/>
        <v>10.81</v>
      </c>
      <c r="Q6" s="34">
        <f t="shared" si="3"/>
        <v>100</v>
      </c>
      <c r="R6" s="34">
        <f t="shared" si="3"/>
        <v>3613</v>
      </c>
      <c r="S6" s="34">
        <f t="shared" si="3"/>
        <v>66223</v>
      </c>
      <c r="T6" s="34">
        <f t="shared" si="3"/>
        <v>152.6</v>
      </c>
      <c r="U6" s="34">
        <f t="shared" si="3"/>
        <v>433.96</v>
      </c>
      <c r="V6" s="34">
        <f t="shared" si="3"/>
        <v>7117</v>
      </c>
      <c r="W6" s="34">
        <f t="shared" si="3"/>
        <v>3.66</v>
      </c>
      <c r="X6" s="34">
        <f t="shared" si="3"/>
        <v>1944.54</v>
      </c>
      <c r="Y6" s="35">
        <f>IF(Y7="",NA(),Y7)</f>
        <v>103.43</v>
      </c>
      <c r="Z6" s="35">
        <f t="shared" ref="Z6:AH6" si="4">IF(Z7="",NA(),Z7)</f>
        <v>109.71</v>
      </c>
      <c r="AA6" s="35">
        <f t="shared" si="4"/>
        <v>106.53</v>
      </c>
      <c r="AB6" s="35">
        <f t="shared" si="4"/>
        <v>105.28</v>
      </c>
      <c r="AC6" s="35">
        <f t="shared" si="4"/>
        <v>104.08</v>
      </c>
      <c r="AD6" s="35">
        <f t="shared" si="4"/>
        <v>99.64</v>
      </c>
      <c r="AE6" s="35">
        <f t="shared" si="4"/>
        <v>99.66</v>
      </c>
      <c r="AF6" s="35">
        <f t="shared" si="4"/>
        <v>100.95</v>
      </c>
      <c r="AG6" s="35">
        <f t="shared" si="4"/>
        <v>101.77</v>
      </c>
      <c r="AH6" s="35">
        <f t="shared" si="4"/>
        <v>103.6</v>
      </c>
      <c r="AI6" s="34" t="str">
        <f>IF(AI7="","",IF(AI7="-","【-】","【"&amp;SUBSTITUTE(TEXT(AI7,"#,##0.00"),"-","△")&amp;"】"))</f>
        <v>【102.97】</v>
      </c>
      <c r="AJ6" s="35">
        <f>IF(AJ7="",NA(),AJ7)</f>
        <v>117.06</v>
      </c>
      <c r="AK6" s="35">
        <f t="shared" ref="AK6:AS6" si="5">IF(AK7="",NA(),AK7)</f>
        <v>61.06</v>
      </c>
      <c r="AL6" s="35">
        <f t="shared" si="5"/>
        <v>26.42</v>
      </c>
      <c r="AM6" s="34">
        <f t="shared" si="5"/>
        <v>0</v>
      </c>
      <c r="AN6" s="34">
        <f t="shared" si="5"/>
        <v>0</v>
      </c>
      <c r="AO6" s="35">
        <f t="shared" si="5"/>
        <v>214.61</v>
      </c>
      <c r="AP6" s="35">
        <f t="shared" si="5"/>
        <v>225.39</v>
      </c>
      <c r="AQ6" s="35">
        <f t="shared" si="5"/>
        <v>224.04</v>
      </c>
      <c r="AR6" s="35">
        <f t="shared" si="5"/>
        <v>227.4</v>
      </c>
      <c r="AS6" s="35">
        <f t="shared" si="5"/>
        <v>193.99</v>
      </c>
      <c r="AT6" s="34" t="str">
        <f>IF(AT7="","",IF(AT7="-","【-】","【"&amp;SUBSTITUTE(TEXT(AT7,"#,##0.00"),"-","△")&amp;"】"))</f>
        <v>【165.48】</v>
      </c>
      <c r="AU6" s="35">
        <f>IF(AU7="",NA(),AU7)</f>
        <v>63.13</v>
      </c>
      <c r="AV6" s="35">
        <f t="shared" ref="AV6:BD6" si="6">IF(AV7="",NA(),AV7)</f>
        <v>70.44</v>
      </c>
      <c r="AW6" s="35">
        <f t="shared" si="6"/>
        <v>85.02</v>
      </c>
      <c r="AX6" s="35">
        <f t="shared" si="6"/>
        <v>76.44</v>
      </c>
      <c r="AY6" s="35">
        <f t="shared" si="6"/>
        <v>53.77</v>
      </c>
      <c r="AZ6" s="35">
        <f t="shared" si="6"/>
        <v>29.45</v>
      </c>
      <c r="BA6" s="35">
        <f t="shared" si="6"/>
        <v>31.84</v>
      </c>
      <c r="BB6" s="35">
        <f t="shared" si="6"/>
        <v>29.91</v>
      </c>
      <c r="BC6" s="35">
        <f t="shared" si="6"/>
        <v>29.54</v>
      </c>
      <c r="BD6" s="35">
        <f t="shared" si="6"/>
        <v>26.99</v>
      </c>
      <c r="BE6" s="34" t="str">
        <f>IF(BE7="","",IF(BE7="-","【-】","【"&amp;SUBSTITUTE(TEXT(BE7,"#,##0.00"),"-","△")&amp;"】"))</f>
        <v>【33.84】</v>
      </c>
      <c r="BF6" s="35">
        <f>IF(BF7="",NA(),BF7)</f>
        <v>423.28</v>
      </c>
      <c r="BG6" s="35">
        <f t="shared" ref="BG6:BO6" si="7">IF(BG7="",NA(),BG7)</f>
        <v>485.34</v>
      </c>
      <c r="BH6" s="35">
        <f t="shared" si="7"/>
        <v>257.83</v>
      </c>
      <c r="BI6" s="35">
        <f t="shared" si="7"/>
        <v>243.9</v>
      </c>
      <c r="BJ6" s="35">
        <f t="shared" si="7"/>
        <v>379.47</v>
      </c>
      <c r="BK6" s="35">
        <f t="shared" si="7"/>
        <v>1081.8</v>
      </c>
      <c r="BL6" s="35">
        <f t="shared" si="7"/>
        <v>974.93</v>
      </c>
      <c r="BM6" s="35">
        <f t="shared" si="7"/>
        <v>855.8</v>
      </c>
      <c r="BN6" s="35">
        <f t="shared" si="7"/>
        <v>789.46</v>
      </c>
      <c r="BO6" s="35">
        <f t="shared" si="7"/>
        <v>826.83</v>
      </c>
      <c r="BP6" s="34" t="str">
        <f>IF(BP7="","",IF(BP7="-","【-】","【"&amp;SUBSTITUTE(TEXT(BP7,"#,##0.00"),"-","△")&amp;"】"))</f>
        <v>【765.47】</v>
      </c>
      <c r="BQ6" s="35">
        <f>IF(BQ7="",NA(),BQ7)</f>
        <v>41.89</v>
      </c>
      <c r="BR6" s="35">
        <f t="shared" ref="BR6:BZ6" si="8">IF(BR7="",NA(),BR7)</f>
        <v>39.35</v>
      </c>
      <c r="BS6" s="35">
        <f t="shared" si="8"/>
        <v>73.23</v>
      </c>
      <c r="BT6" s="35">
        <f t="shared" si="8"/>
        <v>67.53</v>
      </c>
      <c r="BU6" s="35">
        <f t="shared" si="8"/>
        <v>63.95</v>
      </c>
      <c r="BV6" s="35">
        <f t="shared" si="8"/>
        <v>52.19</v>
      </c>
      <c r="BW6" s="35">
        <f t="shared" si="8"/>
        <v>55.32</v>
      </c>
      <c r="BX6" s="35">
        <f t="shared" si="8"/>
        <v>59.8</v>
      </c>
      <c r="BY6" s="35">
        <f t="shared" si="8"/>
        <v>57.77</v>
      </c>
      <c r="BZ6" s="35">
        <f t="shared" si="8"/>
        <v>57.31</v>
      </c>
      <c r="CA6" s="34" t="str">
        <f>IF(CA7="","",IF(CA7="-","【-】","【"&amp;SUBSTITUTE(TEXT(CA7,"#,##0.00"),"-","△")&amp;"】"))</f>
        <v>【59.59】</v>
      </c>
      <c r="CB6" s="35">
        <f>IF(CB7="",NA(),CB7)</f>
        <v>298.51</v>
      </c>
      <c r="CC6" s="35">
        <f t="shared" ref="CC6:CK6" si="9">IF(CC7="",NA(),CC7)</f>
        <v>319.33</v>
      </c>
      <c r="CD6" s="35">
        <f t="shared" si="9"/>
        <v>172.26</v>
      </c>
      <c r="CE6" s="35">
        <f t="shared" si="9"/>
        <v>189.27</v>
      </c>
      <c r="CF6" s="35">
        <f t="shared" si="9"/>
        <v>205.11</v>
      </c>
      <c r="CG6" s="35">
        <f t="shared" si="9"/>
        <v>296.14</v>
      </c>
      <c r="CH6" s="35">
        <f t="shared" si="9"/>
        <v>283.17</v>
      </c>
      <c r="CI6" s="35">
        <f t="shared" si="9"/>
        <v>263.76</v>
      </c>
      <c r="CJ6" s="35">
        <f t="shared" si="9"/>
        <v>274.35000000000002</v>
      </c>
      <c r="CK6" s="35">
        <f t="shared" si="9"/>
        <v>273.52</v>
      </c>
      <c r="CL6" s="34" t="str">
        <f>IF(CL7="","",IF(CL7="-","【-】","【"&amp;SUBSTITUTE(TEXT(CL7,"#,##0.00"),"-","△")&amp;"】"))</f>
        <v>【257.86】</v>
      </c>
      <c r="CM6" s="35">
        <f>IF(CM7="",NA(),CM7)</f>
        <v>53.78</v>
      </c>
      <c r="CN6" s="35">
        <f t="shared" ref="CN6:CV6" si="10">IF(CN7="",NA(),CN7)</f>
        <v>53.78</v>
      </c>
      <c r="CO6" s="35">
        <f t="shared" si="10"/>
        <v>53.78</v>
      </c>
      <c r="CP6" s="35">
        <f t="shared" si="10"/>
        <v>53.78</v>
      </c>
      <c r="CQ6" s="35">
        <f t="shared" si="10"/>
        <v>53.78</v>
      </c>
      <c r="CR6" s="35">
        <f t="shared" si="10"/>
        <v>52.31</v>
      </c>
      <c r="CS6" s="35">
        <f t="shared" si="10"/>
        <v>60.65</v>
      </c>
      <c r="CT6" s="35">
        <f t="shared" si="10"/>
        <v>51.75</v>
      </c>
      <c r="CU6" s="35">
        <f t="shared" si="10"/>
        <v>50.68</v>
      </c>
      <c r="CV6" s="35">
        <f t="shared" si="10"/>
        <v>50.14</v>
      </c>
      <c r="CW6" s="34" t="str">
        <f>IF(CW7="","",IF(CW7="-","【-】","【"&amp;SUBSTITUTE(TEXT(CW7,"#,##0.00"),"-","△")&amp;"】"))</f>
        <v>【51.30】</v>
      </c>
      <c r="CX6" s="35">
        <f>IF(CX7="",NA(),CX7)</f>
        <v>66.59</v>
      </c>
      <c r="CY6" s="35">
        <f t="shared" ref="CY6:DG6" si="11">IF(CY7="",NA(),CY7)</f>
        <v>67.290000000000006</v>
      </c>
      <c r="CZ6" s="35">
        <f t="shared" si="11"/>
        <v>67.540000000000006</v>
      </c>
      <c r="DA6" s="35">
        <f t="shared" si="11"/>
        <v>67.81</v>
      </c>
      <c r="DB6" s="35">
        <f t="shared" si="11"/>
        <v>68.260000000000005</v>
      </c>
      <c r="DC6" s="35">
        <f t="shared" si="11"/>
        <v>84.32</v>
      </c>
      <c r="DD6" s="35">
        <f t="shared" si="11"/>
        <v>84.58</v>
      </c>
      <c r="DE6" s="35">
        <f t="shared" si="11"/>
        <v>84.84</v>
      </c>
      <c r="DF6" s="35">
        <f t="shared" si="11"/>
        <v>84.86</v>
      </c>
      <c r="DG6" s="35">
        <f t="shared" si="11"/>
        <v>84.98</v>
      </c>
      <c r="DH6" s="34" t="str">
        <f>IF(DH7="","",IF(DH7="-","【-】","【"&amp;SUBSTITUTE(TEXT(DH7,"#,##0.00"),"-","△")&amp;"】"))</f>
        <v>【86.22】</v>
      </c>
      <c r="DI6" s="35">
        <f>IF(DI7="",NA(),DI7)</f>
        <v>9.7799999999999994</v>
      </c>
      <c r="DJ6" s="35">
        <f t="shared" ref="DJ6:DR6" si="12">IF(DJ7="",NA(),DJ7)</f>
        <v>13.2</v>
      </c>
      <c r="DK6" s="35">
        <f t="shared" si="12"/>
        <v>16.41</v>
      </c>
      <c r="DL6" s="35">
        <f t="shared" si="12"/>
        <v>19.45</v>
      </c>
      <c r="DM6" s="35">
        <f t="shared" si="12"/>
        <v>22.29</v>
      </c>
      <c r="DN6" s="35">
        <f t="shared" si="12"/>
        <v>22.41</v>
      </c>
      <c r="DO6" s="35">
        <f t="shared" si="12"/>
        <v>22.9</v>
      </c>
      <c r="DP6" s="35">
        <f t="shared" si="12"/>
        <v>24.87</v>
      </c>
      <c r="DQ6" s="35">
        <f t="shared" si="12"/>
        <v>24.13</v>
      </c>
      <c r="DR6" s="35">
        <f t="shared" si="12"/>
        <v>23.06</v>
      </c>
      <c r="DS6" s="34" t="str">
        <f>IF(DS7="","",IF(DS7="-","【-】","【"&amp;SUBSTITUTE(TEXT(DS7,"#,##0.00"),"-","△")&amp;"】"))</f>
        <v>【24.97】</v>
      </c>
      <c r="DT6" s="34">
        <f>IF(DT7="",NA(),DT7)</f>
        <v>0</v>
      </c>
      <c r="DU6" s="34">
        <f t="shared" ref="DU6:EC6" si="13">IF(DU7="",NA(),DU7)</f>
        <v>0</v>
      </c>
      <c r="DV6" s="34">
        <f t="shared" si="13"/>
        <v>0</v>
      </c>
      <c r="DW6" s="34">
        <f t="shared" si="13"/>
        <v>0</v>
      </c>
      <c r="DX6" s="34">
        <f t="shared" si="13"/>
        <v>0</v>
      </c>
      <c r="DY6" s="34">
        <f t="shared" si="13"/>
        <v>0</v>
      </c>
      <c r="DZ6" s="34">
        <f t="shared" si="13"/>
        <v>0</v>
      </c>
      <c r="EA6" s="34">
        <f t="shared" si="13"/>
        <v>0</v>
      </c>
      <c r="EB6" s="34">
        <f t="shared" si="13"/>
        <v>0</v>
      </c>
      <c r="EC6" s="34">
        <f t="shared" si="13"/>
        <v>0</v>
      </c>
      <c r="ED6" s="34" t="str">
        <f>IF(ED7="","",IF(ED7="-","【-】","【"&amp;SUBSTITUTE(TEXT(ED7,"#,##0.00"),"-","△")&amp;"】"))</f>
        <v>【0.00】</v>
      </c>
      <c r="EE6" s="34">
        <f>IF(EE7="",NA(),EE7)</f>
        <v>0</v>
      </c>
      <c r="EF6" s="34">
        <f t="shared" ref="EF6:EN6" si="14">IF(EF7="",NA(),EF7)</f>
        <v>0</v>
      </c>
      <c r="EG6" s="34">
        <f t="shared" si="14"/>
        <v>0</v>
      </c>
      <c r="EH6" s="34">
        <f t="shared" si="14"/>
        <v>0</v>
      </c>
      <c r="EI6" s="34">
        <f t="shared" si="14"/>
        <v>0</v>
      </c>
      <c r="EJ6" s="35">
        <f t="shared" si="14"/>
        <v>0.01</v>
      </c>
      <c r="EK6" s="35">
        <f t="shared" si="14"/>
        <v>2.0499999999999998</v>
      </c>
      <c r="EL6" s="35">
        <f t="shared" si="14"/>
        <v>0.01</v>
      </c>
      <c r="EM6" s="35">
        <f t="shared" si="14"/>
        <v>0.01</v>
      </c>
      <c r="EN6" s="35">
        <f t="shared" si="14"/>
        <v>0.02</v>
      </c>
      <c r="EO6" s="34" t="str">
        <f>IF(EO7="","",IF(EO7="-","【-】","【"&amp;SUBSTITUTE(TEXT(EO7,"#,##0.00"),"-","△")&amp;"】"))</f>
        <v>【0.02】</v>
      </c>
    </row>
    <row r="7" spans="1:148" s="36" customFormat="1" x14ac:dyDescent="0.15">
      <c r="A7" s="28"/>
      <c r="B7" s="37">
        <v>2019</v>
      </c>
      <c r="C7" s="37">
        <v>432067</v>
      </c>
      <c r="D7" s="37">
        <v>46</v>
      </c>
      <c r="E7" s="37">
        <v>17</v>
      </c>
      <c r="F7" s="37">
        <v>5</v>
      </c>
      <c r="G7" s="37">
        <v>0</v>
      </c>
      <c r="H7" s="37" t="s">
        <v>96</v>
      </c>
      <c r="I7" s="37" t="s">
        <v>97</v>
      </c>
      <c r="J7" s="37" t="s">
        <v>98</v>
      </c>
      <c r="K7" s="37" t="s">
        <v>99</v>
      </c>
      <c r="L7" s="37" t="s">
        <v>100</v>
      </c>
      <c r="M7" s="37" t="s">
        <v>101</v>
      </c>
      <c r="N7" s="38" t="s">
        <v>102</v>
      </c>
      <c r="O7" s="38">
        <v>57.38</v>
      </c>
      <c r="P7" s="38">
        <v>10.81</v>
      </c>
      <c r="Q7" s="38">
        <v>100</v>
      </c>
      <c r="R7" s="38">
        <v>3613</v>
      </c>
      <c r="S7" s="38">
        <v>66223</v>
      </c>
      <c r="T7" s="38">
        <v>152.6</v>
      </c>
      <c r="U7" s="38">
        <v>433.96</v>
      </c>
      <c r="V7" s="38">
        <v>7117</v>
      </c>
      <c r="W7" s="38">
        <v>3.66</v>
      </c>
      <c r="X7" s="38">
        <v>1944.54</v>
      </c>
      <c r="Y7" s="38">
        <v>103.43</v>
      </c>
      <c r="Z7" s="38">
        <v>109.71</v>
      </c>
      <c r="AA7" s="38">
        <v>106.53</v>
      </c>
      <c r="AB7" s="38">
        <v>105.28</v>
      </c>
      <c r="AC7" s="38">
        <v>104.08</v>
      </c>
      <c r="AD7" s="38">
        <v>99.64</v>
      </c>
      <c r="AE7" s="38">
        <v>99.66</v>
      </c>
      <c r="AF7" s="38">
        <v>100.95</v>
      </c>
      <c r="AG7" s="38">
        <v>101.77</v>
      </c>
      <c r="AH7" s="38">
        <v>103.6</v>
      </c>
      <c r="AI7" s="38">
        <v>102.97</v>
      </c>
      <c r="AJ7" s="38">
        <v>117.06</v>
      </c>
      <c r="AK7" s="38">
        <v>61.06</v>
      </c>
      <c r="AL7" s="38">
        <v>26.42</v>
      </c>
      <c r="AM7" s="38">
        <v>0</v>
      </c>
      <c r="AN7" s="38">
        <v>0</v>
      </c>
      <c r="AO7" s="38">
        <v>214.61</v>
      </c>
      <c r="AP7" s="38">
        <v>225.39</v>
      </c>
      <c r="AQ7" s="38">
        <v>224.04</v>
      </c>
      <c r="AR7" s="38">
        <v>227.4</v>
      </c>
      <c r="AS7" s="38">
        <v>193.99</v>
      </c>
      <c r="AT7" s="38">
        <v>165.48</v>
      </c>
      <c r="AU7" s="38">
        <v>63.13</v>
      </c>
      <c r="AV7" s="38">
        <v>70.44</v>
      </c>
      <c r="AW7" s="38">
        <v>85.02</v>
      </c>
      <c r="AX7" s="38">
        <v>76.44</v>
      </c>
      <c r="AY7" s="38">
        <v>53.77</v>
      </c>
      <c r="AZ7" s="38">
        <v>29.45</v>
      </c>
      <c r="BA7" s="38">
        <v>31.84</v>
      </c>
      <c r="BB7" s="38">
        <v>29.91</v>
      </c>
      <c r="BC7" s="38">
        <v>29.54</v>
      </c>
      <c r="BD7" s="38">
        <v>26.99</v>
      </c>
      <c r="BE7" s="38">
        <v>33.840000000000003</v>
      </c>
      <c r="BF7" s="38">
        <v>423.28</v>
      </c>
      <c r="BG7" s="38">
        <v>485.34</v>
      </c>
      <c r="BH7" s="38">
        <v>257.83</v>
      </c>
      <c r="BI7" s="38">
        <v>243.9</v>
      </c>
      <c r="BJ7" s="38">
        <v>379.47</v>
      </c>
      <c r="BK7" s="38">
        <v>1081.8</v>
      </c>
      <c r="BL7" s="38">
        <v>974.93</v>
      </c>
      <c r="BM7" s="38">
        <v>855.8</v>
      </c>
      <c r="BN7" s="38">
        <v>789.46</v>
      </c>
      <c r="BO7" s="38">
        <v>826.83</v>
      </c>
      <c r="BP7" s="38">
        <v>765.47</v>
      </c>
      <c r="BQ7" s="38">
        <v>41.89</v>
      </c>
      <c r="BR7" s="38">
        <v>39.35</v>
      </c>
      <c r="BS7" s="38">
        <v>73.23</v>
      </c>
      <c r="BT7" s="38">
        <v>67.53</v>
      </c>
      <c r="BU7" s="38">
        <v>63.95</v>
      </c>
      <c r="BV7" s="38">
        <v>52.19</v>
      </c>
      <c r="BW7" s="38">
        <v>55.32</v>
      </c>
      <c r="BX7" s="38">
        <v>59.8</v>
      </c>
      <c r="BY7" s="38">
        <v>57.77</v>
      </c>
      <c r="BZ7" s="38">
        <v>57.31</v>
      </c>
      <c r="CA7" s="38">
        <v>59.59</v>
      </c>
      <c r="CB7" s="38">
        <v>298.51</v>
      </c>
      <c r="CC7" s="38">
        <v>319.33</v>
      </c>
      <c r="CD7" s="38">
        <v>172.26</v>
      </c>
      <c r="CE7" s="38">
        <v>189.27</v>
      </c>
      <c r="CF7" s="38">
        <v>205.11</v>
      </c>
      <c r="CG7" s="38">
        <v>296.14</v>
      </c>
      <c r="CH7" s="38">
        <v>283.17</v>
      </c>
      <c r="CI7" s="38">
        <v>263.76</v>
      </c>
      <c r="CJ7" s="38">
        <v>274.35000000000002</v>
      </c>
      <c r="CK7" s="38">
        <v>273.52</v>
      </c>
      <c r="CL7" s="38">
        <v>257.86</v>
      </c>
      <c r="CM7" s="38">
        <v>53.78</v>
      </c>
      <c r="CN7" s="38">
        <v>53.78</v>
      </c>
      <c r="CO7" s="38">
        <v>53.78</v>
      </c>
      <c r="CP7" s="38">
        <v>53.78</v>
      </c>
      <c r="CQ7" s="38">
        <v>53.78</v>
      </c>
      <c r="CR7" s="38">
        <v>52.31</v>
      </c>
      <c r="CS7" s="38">
        <v>60.65</v>
      </c>
      <c r="CT7" s="38">
        <v>51.75</v>
      </c>
      <c r="CU7" s="38">
        <v>50.68</v>
      </c>
      <c r="CV7" s="38">
        <v>50.14</v>
      </c>
      <c r="CW7" s="38">
        <v>51.3</v>
      </c>
      <c r="CX7" s="38">
        <v>66.59</v>
      </c>
      <c r="CY7" s="38">
        <v>67.290000000000006</v>
      </c>
      <c r="CZ7" s="38">
        <v>67.540000000000006</v>
      </c>
      <c r="DA7" s="38">
        <v>67.81</v>
      </c>
      <c r="DB7" s="38">
        <v>68.260000000000005</v>
      </c>
      <c r="DC7" s="38">
        <v>84.32</v>
      </c>
      <c r="DD7" s="38">
        <v>84.58</v>
      </c>
      <c r="DE7" s="38">
        <v>84.84</v>
      </c>
      <c r="DF7" s="38">
        <v>84.86</v>
      </c>
      <c r="DG7" s="38">
        <v>84.98</v>
      </c>
      <c r="DH7" s="38">
        <v>86.22</v>
      </c>
      <c r="DI7" s="38">
        <v>9.7799999999999994</v>
      </c>
      <c r="DJ7" s="38">
        <v>13.2</v>
      </c>
      <c r="DK7" s="38">
        <v>16.41</v>
      </c>
      <c r="DL7" s="38">
        <v>19.45</v>
      </c>
      <c r="DM7" s="38">
        <v>22.29</v>
      </c>
      <c r="DN7" s="38">
        <v>22.41</v>
      </c>
      <c r="DO7" s="38">
        <v>22.9</v>
      </c>
      <c r="DP7" s="38">
        <v>24.87</v>
      </c>
      <c r="DQ7" s="38">
        <v>24.13</v>
      </c>
      <c r="DR7" s="38">
        <v>23.06</v>
      </c>
      <c r="DS7" s="38">
        <v>24.97</v>
      </c>
      <c r="DT7" s="38">
        <v>0</v>
      </c>
      <c r="DU7" s="38">
        <v>0</v>
      </c>
      <c r="DV7" s="38">
        <v>0</v>
      </c>
      <c r="DW7" s="38">
        <v>0</v>
      </c>
      <c r="DX7" s="38">
        <v>0</v>
      </c>
      <c r="DY7" s="38">
        <v>0</v>
      </c>
      <c r="DZ7" s="38">
        <v>0</v>
      </c>
      <c r="EA7" s="38">
        <v>0</v>
      </c>
      <c r="EB7" s="38">
        <v>0</v>
      </c>
      <c r="EC7" s="38">
        <v>0</v>
      </c>
      <c r="ED7" s="38">
        <v>0</v>
      </c>
      <c r="EE7" s="38">
        <v>0</v>
      </c>
      <c r="EF7" s="38">
        <v>0</v>
      </c>
      <c r="EG7" s="38">
        <v>0</v>
      </c>
      <c r="EH7" s="38">
        <v>0</v>
      </c>
      <c r="EI7" s="38">
        <v>0</v>
      </c>
      <c r="EJ7" s="38">
        <v>0.01</v>
      </c>
      <c r="EK7" s="38">
        <v>2.0499999999999998</v>
      </c>
      <c r="EL7" s="38">
        <v>0.01</v>
      </c>
      <c r="EM7" s="38">
        <v>0.01</v>
      </c>
      <c r="EN7" s="38">
        <v>0.02</v>
      </c>
      <c r="EO7" s="38">
        <v>0.02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108</v>
      </c>
    </row>
    <row r="12" spans="1:148" x14ac:dyDescent="0.15">
      <c r="B12">
        <v>1</v>
      </c>
      <c r="C12">
        <v>1</v>
      </c>
      <c r="D12">
        <v>1</v>
      </c>
      <c r="E12">
        <v>1</v>
      </c>
      <c r="F12">
        <v>1</v>
      </c>
      <c r="G12" t="s">
        <v>109</v>
      </c>
    </row>
    <row r="13" spans="1:148" x14ac:dyDescent="0.15">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★テストユーザー★</cp:lastModifiedBy>
  <cp:lastPrinted>2021-01-21T01:08:29Z</cp:lastPrinted>
  <dcterms:created xsi:type="dcterms:W3CDTF">2020-12-04T02:38:22Z</dcterms:created>
  <dcterms:modified xsi:type="dcterms:W3CDTF">2021-01-21T01:54:42Z</dcterms:modified>
  <cp:category/>
</cp:coreProperties>
</file>