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n269\Desktop\R2経営比較分析表\提出分\"/>
    </mc:Choice>
  </mc:AlternateContent>
  <xr:revisionPtr revIDLastSave="0" documentId="13_ncr:1_{229DDBFE-927D-4B4B-AEB6-AF75616540B4}" xr6:coauthVersionLast="46" xr6:coauthVersionMax="46" xr10:uidLastSave="{00000000-0000-0000-0000-000000000000}"/>
  <workbookProtection workbookAlgorithmName="SHA-512" workbookHashValue="TwF3pC0X2fluW0+uC9CRpGOvJx1mNA+pmwTqlHaFoRmctfSd/D/2ud09lNnvEPijb33ARs+ZKBCszKVO/wWkjA==" workbookSaltValue="63fn32cA9jBSyyH/IOad1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B10" i="4"/>
  <c r="BB8" i="4"/>
  <c r="AD8" i="4"/>
  <c r="W8" i="4"/>
  <c r="B8" i="4"/>
</calcChain>
</file>

<file path=xl/sharedStrings.xml><?xml version="1.0" encoding="utf-8"?>
<sst xmlns="http://schemas.openxmlformats.org/spreadsheetml/2006/main" count="275" uniqueCount="116">
  <si>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</si>
  <si>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</si>
  <si>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</si>
  <si>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</si>
  <si>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</si>
  <si>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</si>
  <si>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</si>
  <si>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</si>
  <si>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</si>
  <si>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</si>
  <si>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</si>
  <si>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</si>
  <si>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</si>
  <si>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</si>
  <si>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</si>
  <si>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</si>
  <si>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</si>
  <si>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</si>
  <si>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</si>
  <si>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</si>
  <si>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</si>
  <si>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</si>
  <si>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</si>
  <si>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</si>
  <si>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</si>
  <si>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</si>
  <si>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</si>
  <si>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</si>
  <si>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</si>
  <si>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</si>
  <si>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</si>
  <si>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</si>
  <si>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</si>
  <si>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</si>
  <si>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</si>
  <si>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</si>
  <si>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</si>
  <si>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</si>
  <si>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</si>
  <si>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</si>
  <si>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</si>
  <si>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</si>
  <si>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</si>
  <si>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</si>
  <si>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</si>
  <si>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</si>
  <si>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</si>
  <si>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</si>
  <si>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</si>
  <si>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</si>
  <si>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</si>
  <si>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</si>
  <si>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</si>
  <si>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</si>
  <si>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</si>
  <si>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</si>
  <si>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</si>
  <si>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</si>
  <si>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</si>
  <si>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</si>
  <si>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</si>
  <si>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</si>
  <si>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</si>
  <si>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</si>
  <si>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</si>
  <si>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</si>
  <si>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</si>
  <si>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</si>
  <si>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</si>
  <si>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</si>
  <si>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</si>
  <si>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</si>
  <si>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</si>
  <si>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</si>
  <si>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</si>
  <si>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</si>
  <si>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</si>
  <si>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</si>
  <si>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</si>
  <si>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</si>
  <si>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</si>
  <si>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</si>
  <si>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</si>
  <si>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</si>
  <si>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</si>
  <si>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</si>
  <si>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</si>
  <si>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</si>
  <si>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</si>
  <si>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</si>
  <si>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</si>
  <si>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</si>
  <si>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</si>
  <si>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</si>
  <si>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</si>
  <si>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</si>
  <si>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</si>
  <si>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</si>
  <si>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</si>
  <si>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</si>
  <si>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</si>
  <si>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</si>
  <si>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</si>
  <si>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</si>
  <si>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</si>
  <si>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</si>
  <si>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</si>
  <si>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</si>
  <si>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</si>
  <si>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</si>
  <si>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</si>
  <si>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</si>
  <si>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</si>
  <si>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も老朽化した処理場・管渠などの改築更新費用が多額になるものと見込まれるため、維持管理費の効率化やストックマネジメント計画に基づく計画的な改築更新を行うことにより、投資額の圧縮など汚水処理原価の抑制を図り、健全な下水道経営に努める必要がある。</t>
    <phoneticPr fontId="4"/>
  </si>
  <si>
    <t>「流動比率」については25.86％と類団平均を大きく下回っており、「企業債残高対事業規模比率」については1,757.85％と平均を上回っている。これは企業債の償還金が多額であることに起因しており、企業債の償還に伴い「企業債残高対事業規模比率」は今後も減少する見込みである。今後もストックマネジメント計画及び経営戦略に基づき計画的に事業を行い適正な借入に努めていく。「施設利用率」については24.62%と類団平均に比べ低い水準にとどまっているが、共同処理を行っている玉名市岱明処理区の汚水と併せた令和元年度の施設利用率は46.02％となっている。</t>
    <phoneticPr fontId="4"/>
  </si>
  <si>
    <t>「有形固定資産減価償却率」は11.90％と低い値となっているが、これは法適用3年目であり減価償却累計額が少ないことに起因するもので、今後も上昇する見込みである。公共下水道事業については昭和51年度に着手し昭和60年度に共用を開始したため、法定耐用年数を経過した管渠がないことから、「管渠老朽化率」は0％であるが、計画的な改築更新を実施し、管路の長寿命化を図っていく必要がある。なお、令和元年度については、管路更生工事等を実施し平成28年度に策定した長寿命化計画に基づく改築更新は完了した。今後は、管路ストックマネジメント計画を策定し、調査・点検や調査結果に基づく改築更新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</si>
</sst>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0.06</c:v>
                </c:pt>
                <c:pt idx="3" formatCode="#,##0.00;&quot;△&quot;#,##0.00">
                  <c:v>0</c:v>
                </c:pt>
                <c:pt idx="4">
                  <c:v>0.51</c:v>
                </c:pt>
              </c:numCache>
            </c:numRef>
          </c:val>
          <c:extLst>
            <c:ext xmlns:c16="http://schemas.microsoft.com/office/drawing/2014/chart" uri="{C3380CC4-5D6E-409C-BE32-E72D297353CC}">
              <c16:uniqueId val="{00000000-2D40-4BE5-8096-DC890115C8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0.23</c:v>
                </c:pt>
                <c:pt idx="3">
                  <c:v>0.21</c:v>
                </c:pt>
                <c:pt idx="4">
                  <c:v>0.17</c:v>
                </c:pt>
              </c:numCache>
            </c:numRef>
          </c:val>
          <c:smooth val="0"/>
          <c:extLst>
            <c:ext xmlns:c16="http://schemas.microsoft.com/office/drawing/2014/chart" uri="{C3380CC4-5D6E-409C-BE32-E72D297353CC}">
              <c16:uniqueId val="{00000001-2D40-4BE5-8096-DC890115C8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26.31</c:v>
                </c:pt>
                <c:pt idx="3">
                  <c:v>25.72</c:v>
                </c:pt>
                <c:pt idx="4">
                  <c:v>24.62</c:v>
                </c:pt>
              </c:numCache>
            </c:numRef>
          </c:val>
          <c:extLst>
            <c:ext xmlns:c16="http://schemas.microsoft.com/office/drawing/2014/chart" uri="{C3380CC4-5D6E-409C-BE32-E72D297353CC}">
              <c16:uniqueId val="{00000000-7A02-43E8-8727-D579E6EB64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58.4</c:v>
                </c:pt>
                <c:pt idx="3">
                  <c:v>58</c:v>
                </c:pt>
                <c:pt idx="4">
                  <c:v>57.42</c:v>
                </c:pt>
              </c:numCache>
            </c:numRef>
          </c:val>
          <c:smooth val="0"/>
          <c:extLst>
            <c:ext xmlns:c16="http://schemas.microsoft.com/office/drawing/2014/chart" uri="{C3380CC4-5D6E-409C-BE32-E72D297353CC}">
              <c16:uniqueId val="{00000001-7A02-43E8-8727-D579E6EB64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90.51</c:v>
                </c:pt>
                <c:pt idx="3">
                  <c:v>91.06</c:v>
                </c:pt>
                <c:pt idx="4">
                  <c:v>91.58</c:v>
                </c:pt>
              </c:numCache>
            </c:numRef>
          </c:val>
          <c:extLst>
            <c:ext xmlns:c16="http://schemas.microsoft.com/office/drawing/2014/chart" uri="{C3380CC4-5D6E-409C-BE32-E72D297353CC}">
              <c16:uniqueId val="{00000000-1C96-4CCF-BECF-EB330AD0A8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89.68</c:v>
                </c:pt>
                <c:pt idx="3">
                  <c:v>89.79</c:v>
                </c:pt>
                <c:pt idx="4">
                  <c:v>90.42</c:v>
                </c:pt>
              </c:numCache>
            </c:numRef>
          </c:val>
          <c:smooth val="0"/>
          <c:extLst>
            <c:ext xmlns:c16="http://schemas.microsoft.com/office/drawing/2014/chart" uri="{C3380CC4-5D6E-409C-BE32-E72D297353CC}">
              <c16:uniqueId val="{00000001-1C96-4CCF-BECF-EB330AD0A8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102.86</c:v>
                </c:pt>
                <c:pt idx="3">
                  <c:v>105.43</c:v>
                </c:pt>
                <c:pt idx="4">
                  <c:v>106.06</c:v>
                </c:pt>
              </c:numCache>
            </c:numRef>
          </c:val>
          <c:extLst>
            <c:ext xmlns:c16="http://schemas.microsoft.com/office/drawing/2014/chart" uri="{C3380CC4-5D6E-409C-BE32-E72D297353CC}">
              <c16:uniqueId val="{00000000-A34E-4407-9692-4730F4A9DD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105.53</c:v>
                </c:pt>
                <c:pt idx="3">
                  <c:v>105.06</c:v>
                </c:pt>
                <c:pt idx="4">
                  <c:v>106.81</c:v>
                </c:pt>
              </c:numCache>
            </c:numRef>
          </c:val>
          <c:smooth val="0"/>
          <c:extLst>
            <c:ext xmlns:c16="http://schemas.microsoft.com/office/drawing/2014/chart" uri="{C3380CC4-5D6E-409C-BE32-E72D297353CC}">
              <c16:uniqueId val="{00000001-A34E-4407-9692-4730F4A9DD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4.53</c:v>
                </c:pt>
                <c:pt idx="3">
                  <c:v>8.08</c:v>
                </c:pt>
                <c:pt idx="4">
                  <c:v>11.9</c:v>
                </c:pt>
              </c:numCache>
            </c:numRef>
          </c:val>
          <c:extLst>
            <c:ext xmlns:c16="http://schemas.microsoft.com/office/drawing/2014/chart" uri="{C3380CC4-5D6E-409C-BE32-E72D297353CC}">
              <c16:uniqueId val="{00000000-B53F-4FEC-B2C0-5B2A7E0220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29.5</c:v>
                </c:pt>
                <c:pt idx="3">
                  <c:v>30.6</c:v>
                </c:pt>
                <c:pt idx="4">
                  <c:v>29.23</c:v>
                </c:pt>
              </c:numCache>
            </c:numRef>
          </c:val>
          <c:smooth val="0"/>
          <c:extLst>
            <c:ext xmlns:c16="http://schemas.microsoft.com/office/drawing/2014/chart" uri="{C3380CC4-5D6E-409C-BE32-E72D297353CC}">
              <c16:uniqueId val="{00000001-B53F-4FEC-B2C0-5B2A7E0220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24-47C0-967A-359B863E36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1.92</c:v>
                </c:pt>
                <c:pt idx="3">
                  <c:v>1.83</c:v>
                </c:pt>
                <c:pt idx="4">
                  <c:v>1.37</c:v>
                </c:pt>
              </c:numCache>
            </c:numRef>
          </c:val>
          <c:smooth val="0"/>
          <c:extLst>
            <c:ext xmlns:c16="http://schemas.microsoft.com/office/drawing/2014/chart" uri="{C3380CC4-5D6E-409C-BE32-E72D297353CC}">
              <c16:uniqueId val="{00000001-6924-47C0-967A-359B863E36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D70-4F63-9DE7-974664FC76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39.08</c:v>
                </c:pt>
                <c:pt idx="3">
                  <c:v>41.56</c:v>
                </c:pt>
                <c:pt idx="4">
                  <c:v>34.4</c:v>
                </c:pt>
              </c:numCache>
            </c:numRef>
          </c:val>
          <c:smooth val="0"/>
          <c:extLst>
            <c:ext xmlns:c16="http://schemas.microsoft.com/office/drawing/2014/chart" uri="{C3380CC4-5D6E-409C-BE32-E72D297353CC}">
              <c16:uniqueId val="{00000001-CD70-4F63-9DE7-974664FC76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38.22</c:v>
                </c:pt>
                <c:pt idx="3">
                  <c:v>38.36</c:v>
                </c:pt>
                <c:pt idx="4">
                  <c:v>25.86</c:v>
                </c:pt>
              </c:numCache>
            </c:numRef>
          </c:val>
          <c:extLst>
            <c:ext xmlns:c16="http://schemas.microsoft.com/office/drawing/2014/chart" uri="{C3380CC4-5D6E-409C-BE32-E72D297353CC}">
              <c16:uniqueId val="{00000000-95D1-42F4-B72B-62BA4277D3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81.33</c:v>
                </c:pt>
                <c:pt idx="3">
                  <c:v>80.81</c:v>
                </c:pt>
                <c:pt idx="4">
                  <c:v>68.17</c:v>
                </c:pt>
              </c:numCache>
            </c:numRef>
          </c:val>
          <c:smooth val="0"/>
          <c:extLst>
            <c:ext xmlns:c16="http://schemas.microsoft.com/office/drawing/2014/chart" uri="{C3380CC4-5D6E-409C-BE32-E72D297353CC}">
              <c16:uniqueId val="{00000001-95D1-42F4-B72B-62BA4277D3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1994.85</c:v>
                </c:pt>
                <c:pt idx="3">
                  <c:v>1872.77</c:v>
                </c:pt>
                <c:pt idx="4">
                  <c:v>1757.85</c:v>
                </c:pt>
              </c:numCache>
            </c:numRef>
          </c:val>
          <c:extLst>
            <c:ext xmlns:c16="http://schemas.microsoft.com/office/drawing/2014/chart" uri="{C3380CC4-5D6E-409C-BE32-E72D297353CC}">
              <c16:uniqueId val="{00000000-7B7F-4CBD-8847-0C0AA2676B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799.11</c:v>
                </c:pt>
                <c:pt idx="3">
                  <c:v>768.62</c:v>
                </c:pt>
                <c:pt idx="4">
                  <c:v>789.44</c:v>
                </c:pt>
              </c:numCache>
            </c:numRef>
          </c:val>
          <c:smooth val="0"/>
          <c:extLst>
            <c:ext xmlns:c16="http://schemas.microsoft.com/office/drawing/2014/chart" uri="{C3380CC4-5D6E-409C-BE32-E72D297353CC}">
              <c16:uniqueId val="{00000001-7B7F-4CBD-8847-0C0AA2676B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112.12</c:v>
                </c:pt>
                <c:pt idx="3">
                  <c:v>123.26</c:v>
                </c:pt>
                <c:pt idx="4">
                  <c:v>126.82</c:v>
                </c:pt>
              </c:numCache>
            </c:numRef>
          </c:val>
          <c:extLst>
            <c:ext xmlns:c16="http://schemas.microsoft.com/office/drawing/2014/chart" uri="{C3380CC4-5D6E-409C-BE32-E72D297353CC}">
              <c16:uniqueId val="{00000000-1C80-4950-9284-2E436D930C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87.69</c:v>
                </c:pt>
                <c:pt idx="3">
                  <c:v>88.06</c:v>
                </c:pt>
                <c:pt idx="4">
                  <c:v>87.29</c:v>
                </c:pt>
              </c:numCache>
            </c:numRef>
          </c:val>
          <c:smooth val="0"/>
          <c:extLst>
            <c:ext xmlns:c16="http://schemas.microsoft.com/office/drawing/2014/chart" uri="{C3380CC4-5D6E-409C-BE32-E72D297353CC}">
              <c16:uniqueId val="{00000001-1C80-4950-9284-2E436D930C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155.97</c:v>
                </c:pt>
                <c:pt idx="3">
                  <c:v>142.28</c:v>
                </c:pt>
                <c:pt idx="4">
                  <c:v>137.96</c:v>
                </c:pt>
              </c:numCache>
            </c:numRef>
          </c:val>
          <c:extLst>
            <c:ext xmlns:c16="http://schemas.microsoft.com/office/drawing/2014/chart" uri="{C3380CC4-5D6E-409C-BE32-E72D297353CC}">
              <c16:uniqueId val="{00000000-F16E-4276-9A5C-E6FE4F5B8E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180.07</c:v>
                </c:pt>
                <c:pt idx="3">
                  <c:v>179.32</c:v>
                </c:pt>
                <c:pt idx="4">
                  <c:v>176.67</c:v>
                </c:pt>
              </c:numCache>
            </c:numRef>
          </c:val>
          <c:smooth val="0"/>
          <c:extLst>
            <c:ext xmlns:c16="http://schemas.microsoft.com/office/drawing/2014/chart" uri="{C3380CC4-5D6E-409C-BE32-E72D297353CC}">
              <c16:uniqueId val="{00000001-F16E-4276-9A5C-E6FE4F5B8E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37" zoomScaleNormal="100" workbookViewId="0">
      <selection activeCell="CE54" sqref="CE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長洲町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16075</v>
      </c>
      <c r="AM8" s="51"/>
      <c r="AN8" s="51"/>
      <c r="AO8" s="51"/>
      <c r="AP8" s="51"/>
      <c r="AQ8" s="51"/>
      <c r="AR8" s="51"/>
      <c r="AS8" s="51"/>
      <c r="AT8" s="46">
        <f>データ!T6</f>
        <v>19.440000000000001</v>
      </c>
      <c r="AU8" s="46"/>
      <c r="AV8" s="46"/>
      <c r="AW8" s="46"/>
      <c r="AX8" s="46"/>
      <c r="AY8" s="46"/>
      <c r="AZ8" s="46"/>
      <c r="BA8" s="46"/>
      <c r="BB8" s="46">
        <f>データ!U6</f>
        <v>826.9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56.8</v>
      </c>
      <c r="J10" s="46"/>
      <c r="K10" s="46"/>
      <c r="L10" s="46"/>
      <c r="M10" s="46"/>
      <c r="N10" s="46"/>
      <c r="O10" s="46"/>
      <c r="P10" s="46">
        <f>データ!P6</f>
        <v>96.1</v>
      </c>
      <c r="Q10" s="46"/>
      <c r="R10" s="46"/>
      <c r="S10" s="46"/>
      <c r="T10" s="46"/>
      <c r="U10" s="46"/>
      <c r="V10" s="46"/>
      <c r="W10" s="46">
        <f>データ!Q6</f>
        <v>104.21</v>
      </c>
      <c r="X10" s="46"/>
      <c r="Y10" s="46"/>
      <c r="Z10" s="46"/>
      <c r="AA10" s="46"/>
      <c r="AB10" s="46"/>
      <c r="AC10" s="46"/>
      <c r="AD10" s="51">
        <f>データ!R6</f>
        <v>3517</v>
      </c>
      <c r="AE10" s="51"/>
      <c r="AF10" s="51"/>
      <c r="AG10" s="51"/>
      <c r="AH10" s="51"/>
      <c r="AI10" s="51"/>
      <c r="AJ10" s="51"/>
      <c r="AK10" s="2"/>
      <c r="AL10" s="51">
        <f>データ!V6</f>
        <v>15362</v>
      </c>
      <c r="AM10" s="51"/>
      <c r="AN10" s="51"/>
      <c r="AO10" s="51"/>
      <c r="AP10" s="51"/>
      <c r="AQ10" s="51"/>
      <c r="AR10" s="51"/>
      <c r="AS10" s="51"/>
      <c r="AT10" s="46">
        <f>データ!W6</f>
        <v>5.2</v>
      </c>
      <c r="AU10" s="46"/>
      <c r="AV10" s="46"/>
      <c r="AW10" s="46"/>
      <c r="AX10" s="46"/>
      <c r="AY10" s="46"/>
      <c r="AZ10" s="46"/>
      <c r="BA10" s="46"/>
      <c r="BB10" s="46">
        <f>データ!X6</f>
        <v>2954.23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8XokkXpW8CvLmJmwFKVKkWgnCFk+RJo2ozMScRRRdRkxzJ5/C0DVzXcS7oLETWjXjXaS4ROPvmCCl53DJaQjOQ==" saltValue="U3t/HvXiy6noUdnuEY4q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433683</v>
      </c>
      <c r="D6" s="33">
        <f t="shared" si="3"/>
        <v>46</v>
      </c>
      <c r="E6" s="33">
        <f t="shared" si="3"/>
        <v>17</v>
      </c>
      <c r="F6" s="33">
        <f t="shared" si="3"/>
        <v>1</v>
      </c>
      <c r="G6" s="33">
        <f t="shared" si="3"/>
        <v>0</v>
      </c>
      <c r="H6" s="33" t="str">
        <f t="shared" si="3"/>
        <v>熊本県　長洲町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56.8</v>
      </c>
      <c r="P6" s="34">
        <f t="shared" si="3"/>
        <v>96.1</v>
      </c>
      <c r="Q6" s="34">
        <f t="shared" si="3"/>
        <v>104.21</v>
      </c>
      <c r="R6" s="34">
        <f t="shared" si="3"/>
        <v>3517</v>
      </c>
      <c r="S6" s="34">
        <f t="shared" si="3"/>
        <v>16075</v>
      </c>
      <c r="T6" s="34">
        <f t="shared" si="3"/>
        <v>19.440000000000001</v>
      </c>
      <c r="U6" s="34">
        <f t="shared" si="3"/>
        <v>826.9</v>
      </c>
      <c r="V6" s="34">
        <f t="shared" si="3"/>
        <v>15362</v>
      </c>
      <c r="W6" s="34">
        <f t="shared" si="3"/>
        <v>5.2</v>
      </c>
      <c r="X6" s="34">
        <f t="shared" si="3"/>
        <v>2954.23</v>
      </c>
      <c r="Y6" s="35" t="str">
        <f>IF(Y7="",NA(),Y7)</f>
        <v>-</v>
      </c>
      <c r="Z6" s="35" t="str">
        <f t="shared" ref="Z6:AH6" si="4">IF(Z7="",NA(),Z7)</f>
        <v>-</v>
      </c>
      <c r="AA6" s="35">
        <f t="shared" si="4"/>
        <v>102.86</v>
      </c>
      <c r="AB6" s="35">
        <f t="shared" si="4"/>
        <v>105.43</v>
      </c>
      <c r="AC6" s="35">
        <f t="shared" si="4"/>
        <v>106.06</v>
      </c>
      <c r="AD6" s="35" t="str">
        <f t="shared" si="4"/>
        <v>-</v>
      </c>
      <c r="AE6" s="35" t="str">
        <f t="shared" si="4"/>
        <v>-</v>
      </c>
      <c r="AF6" s="35">
        <f t="shared" si="4"/>
        <v>105.53</v>
      </c>
      <c r="AG6" s="35">
        <f t="shared" si="4"/>
        <v>105.06</v>
      </c>
      <c r="AH6" s="35">
        <f t="shared" si="4"/>
        <v>106.81</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39.08</v>
      </c>
      <c r="AR6" s="35">
        <f t="shared" si="5"/>
        <v>41.56</v>
      </c>
      <c r="AS6" s="35">
        <f t="shared" si="5"/>
        <v>34.4</v>
      </c>
      <c r="AT6" s="34" t="str">
        <f>IF(AT7="","",IF(AT7="-","【-】","【"&amp;SUBSTITUTE(TEXT(AT7,"#,##0.00"),"-","△")&amp;"】"))</f>
        <v>【3.09】</v>
      </c>
      <c r="AU6" s="35" t="str">
        <f>IF(AU7="",NA(),AU7)</f>
        <v>-</v>
      </c>
      <c r="AV6" s="35" t="str">
        <f t="shared" ref="AV6:BD6" si="6">IF(AV7="",NA(),AV7)</f>
        <v>-</v>
      </c>
      <c r="AW6" s="35">
        <f t="shared" si="6"/>
        <v>38.22</v>
      </c>
      <c r="AX6" s="35">
        <f t="shared" si="6"/>
        <v>38.36</v>
      </c>
      <c r="AY6" s="35">
        <f t="shared" si="6"/>
        <v>25.86</v>
      </c>
      <c r="AZ6" s="35" t="str">
        <f t="shared" si="6"/>
        <v>-</v>
      </c>
      <c r="BA6" s="35" t="str">
        <f t="shared" si="6"/>
        <v>-</v>
      </c>
      <c r="BB6" s="35">
        <f t="shared" si="6"/>
        <v>81.33</v>
      </c>
      <c r="BC6" s="35">
        <f t="shared" si="6"/>
        <v>80.81</v>
      </c>
      <c r="BD6" s="35">
        <f t="shared" si="6"/>
        <v>68.17</v>
      </c>
      <c r="BE6" s="34" t="str">
        <f>IF(BE7="","",IF(BE7="-","【-】","【"&amp;SUBSTITUTE(TEXT(BE7,"#,##0.00"),"-","△")&amp;"】"))</f>
        <v>【69.54】</v>
      </c>
      <c r="BF6" s="35" t="str">
        <f>IF(BF7="",NA(),BF7)</f>
        <v>-</v>
      </c>
      <c r="BG6" s="35" t="str">
        <f t="shared" ref="BG6:BO6" si="7">IF(BG7="",NA(),BG7)</f>
        <v>-</v>
      </c>
      <c r="BH6" s="35">
        <f t="shared" si="7"/>
        <v>1994.85</v>
      </c>
      <c r="BI6" s="35">
        <f t="shared" si="7"/>
        <v>1872.77</v>
      </c>
      <c r="BJ6" s="35">
        <f t="shared" si="7"/>
        <v>1757.85</v>
      </c>
      <c r="BK6" s="35" t="str">
        <f t="shared" si="7"/>
        <v>-</v>
      </c>
      <c r="BL6" s="35" t="str">
        <f t="shared" si="7"/>
        <v>-</v>
      </c>
      <c r="BM6" s="35">
        <f t="shared" si="7"/>
        <v>799.11</v>
      </c>
      <c r="BN6" s="35">
        <f t="shared" si="7"/>
        <v>768.62</v>
      </c>
      <c r="BO6" s="35">
        <f t="shared" si="7"/>
        <v>789.44</v>
      </c>
      <c r="BP6" s="34" t="str">
        <f>IF(BP7="","",IF(BP7="-","【-】","【"&amp;SUBSTITUTE(TEXT(BP7,"#,##0.00"),"-","△")&amp;"】"))</f>
        <v>【682.51】</v>
      </c>
      <c r="BQ6" s="35" t="str">
        <f>IF(BQ7="",NA(),BQ7)</f>
        <v>-</v>
      </c>
      <c r="BR6" s="35" t="str">
        <f t="shared" ref="BR6:BZ6" si="8">IF(BR7="",NA(),BR7)</f>
        <v>-</v>
      </c>
      <c r="BS6" s="35">
        <f t="shared" si="8"/>
        <v>112.12</v>
      </c>
      <c r="BT6" s="35">
        <f t="shared" si="8"/>
        <v>123.26</v>
      </c>
      <c r="BU6" s="35">
        <f t="shared" si="8"/>
        <v>126.82</v>
      </c>
      <c r="BV6" s="35" t="str">
        <f t="shared" si="8"/>
        <v>-</v>
      </c>
      <c r="BW6" s="35" t="str">
        <f t="shared" si="8"/>
        <v>-</v>
      </c>
      <c r="BX6" s="35">
        <f t="shared" si="8"/>
        <v>87.69</v>
      </c>
      <c r="BY6" s="35">
        <f t="shared" si="8"/>
        <v>88.06</v>
      </c>
      <c r="BZ6" s="35">
        <f t="shared" si="8"/>
        <v>87.29</v>
      </c>
      <c r="CA6" s="34" t="str">
        <f>IF(CA7="","",IF(CA7="-","【-】","【"&amp;SUBSTITUTE(TEXT(CA7,"#,##0.00"),"-","△")&amp;"】"))</f>
        <v>【100.34】</v>
      </c>
      <c r="CB6" s="35" t="str">
        <f>IF(CB7="",NA(),CB7)</f>
        <v>-</v>
      </c>
      <c r="CC6" s="35" t="str">
        <f t="shared" ref="CC6:CK6" si="9">IF(CC7="",NA(),CC7)</f>
        <v>-</v>
      </c>
      <c r="CD6" s="35">
        <f t="shared" si="9"/>
        <v>155.97</v>
      </c>
      <c r="CE6" s="35">
        <f t="shared" si="9"/>
        <v>142.28</v>
      </c>
      <c r="CF6" s="35">
        <f t="shared" si="9"/>
        <v>137.96</v>
      </c>
      <c r="CG6" s="35" t="str">
        <f t="shared" si="9"/>
        <v>-</v>
      </c>
      <c r="CH6" s="35" t="str">
        <f t="shared" si="9"/>
        <v>-</v>
      </c>
      <c r="CI6" s="35">
        <f t="shared" si="9"/>
        <v>180.07</v>
      </c>
      <c r="CJ6" s="35">
        <f t="shared" si="9"/>
        <v>179.32</v>
      </c>
      <c r="CK6" s="35">
        <f t="shared" si="9"/>
        <v>176.67</v>
      </c>
      <c r="CL6" s="34" t="str">
        <f>IF(CL7="","",IF(CL7="-","【-】","【"&amp;SUBSTITUTE(TEXT(CL7,"#,##0.00"),"-","△")&amp;"】"))</f>
        <v>【136.15】</v>
      </c>
      <c r="CM6" s="35" t="str">
        <f>IF(CM7="",NA(),CM7)</f>
        <v>-</v>
      </c>
      <c r="CN6" s="35" t="str">
        <f t="shared" ref="CN6:CV6" si="10">IF(CN7="",NA(),CN7)</f>
        <v>-</v>
      </c>
      <c r="CO6" s="35">
        <f t="shared" si="10"/>
        <v>26.31</v>
      </c>
      <c r="CP6" s="35">
        <f t="shared" si="10"/>
        <v>25.72</v>
      </c>
      <c r="CQ6" s="35">
        <f t="shared" si="10"/>
        <v>24.62</v>
      </c>
      <c r="CR6" s="35" t="str">
        <f t="shared" si="10"/>
        <v>-</v>
      </c>
      <c r="CS6" s="35" t="str">
        <f t="shared" si="10"/>
        <v>-</v>
      </c>
      <c r="CT6" s="35">
        <f t="shared" si="10"/>
        <v>58.4</v>
      </c>
      <c r="CU6" s="35">
        <f t="shared" si="10"/>
        <v>58</v>
      </c>
      <c r="CV6" s="35">
        <f t="shared" si="10"/>
        <v>57.42</v>
      </c>
      <c r="CW6" s="34" t="str">
        <f>IF(CW7="","",IF(CW7="-","【-】","【"&amp;SUBSTITUTE(TEXT(CW7,"#,##0.00"),"-","△")&amp;"】"))</f>
        <v>【59.64】</v>
      </c>
      <c r="CX6" s="35" t="str">
        <f>IF(CX7="",NA(),CX7)</f>
        <v>-</v>
      </c>
      <c r="CY6" s="35" t="str">
        <f t="shared" ref="CY6:DG6" si="11">IF(CY7="",NA(),CY7)</f>
        <v>-</v>
      </c>
      <c r="CZ6" s="35">
        <f t="shared" si="11"/>
        <v>90.51</v>
      </c>
      <c r="DA6" s="35">
        <f t="shared" si="11"/>
        <v>91.06</v>
      </c>
      <c r="DB6" s="35">
        <f t="shared" si="11"/>
        <v>91.58</v>
      </c>
      <c r="DC6" s="35" t="str">
        <f t="shared" si="11"/>
        <v>-</v>
      </c>
      <c r="DD6" s="35" t="str">
        <f t="shared" si="11"/>
        <v>-</v>
      </c>
      <c r="DE6" s="35">
        <f t="shared" si="11"/>
        <v>89.68</v>
      </c>
      <c r="DF6" s="35">
        <f t="shared" si="11"/>
        <v>89.79</v>
      </c>
      <c r="DG6" s="35">
        <f t="shared" si="11"/>
        <v>90.42</v>
      </c>
      <c r="DH6" s="34" t="str">
        <f>IF(DH7="","",IF(DH7="-","【-】","【"&amp;SUBSTITUTE(TEXT(DH7,"#,##0.00"),"-","△")&amp;"】"))</f>
        <v>【95.35】</v>
      </c>
      <c r="DI6" s="35" t="str">
        <f>IF(DI7="",NA(),DI7)</f>
        <v>-</v>
      </c>
      <c r="DJ6" s="35" t="str">
        <f t="shared" ref="DJ6:DR6" si="12">IF(DJ7="",NA(),DJ7)</f>
        <v>-</v>
      </c>
      <c r="DK6" s="35">
        <f t="shared" si="12"/>
        <v>4.53</v>
      </c>
      <c r="DL6" s="35">
        <f t="shared" si="12"/>
        <v>8.08</v>
      </c>
      <c r="DM6" s="35">
        <f t="shared" si="12"/>
        <v>11.9</v>
      </c>
      <c r="DN6" s="35" t="str">
        <f t="shared" si="12"/>
        <v>-</v>
      </c>
      <c r="DO6" s="35" t="str">
        <f t="shared" si="12"/>
        <v>-</v>
      </c>
      <c r="DP6" s="35">
        <f t="shared" si="12"/>
        <v>29.5</v>
      </c>
      <c r="DQ6" s="35">
        <f t="shared" si="12"/>
        <v>30.6</v>
      </c>
      <c r="DR6" s="35">
        <f t="shared" si="12"/>
        <v>29.23</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1.92</v>
      </c>
      <c r="EB6" s="35">
        <f t="shared" si="13"/>
        <v>1.83</v>
      </c>
      <c r="EC6" s="35">
        <f t="shared" si="13"/>
        <v>1.37</v>
      </c>
      <c r="ED6" s="34" t="str">
        <f>IF(ED7="","",IF(ED7="-","【-】","【"&amp;SUBSTITUTE(TEXT(ED7,"#,##0.00"),"-","△")&amp;"】"))</f>
        <v>【5.90】</v>
      </c>
      <c r="EE6" s="35" t="str">
        <f>IF(EE7="",NA(),EE7)</f>
        <v>-</v>
      </c>
      <c r="EF6" s="35" t="str">
        <f t="shared" ref="EF6:EN6" si="14">IF(EF7="",NA(),EF7)</f>
        <v>-</v>
      </c>
      <c r="EG6" s="35">
        <f t="shared" si="14"/>
        <v>0.06</v>
      </c>
      <c r="EH6" s="34">
        <f t="shared" si="14"/>
        <v>0</v>
      </c>
      <c r="EI6" s="35">
        <f t="shared" si="14"/>
        <v>0.51</v>
      </c>
      <c r="EJ6" s="35" t="str">
        <f t="shared" si="14"/>
        <v>-</v>
      </c>
      <c r="EK6" s="35" t="str">
        <f t="shared" si="14"/>
        <v>-</v>
      </c>
      <c r="EL6" s="35">
        <f t="shared" si="14"/>
        <v>0.23</v>
      </c>
      <c r="EM6" s="35">
        <f t="shared" si="14"/>
        <v>0.21</v>
      </c>
      <c r="EN6" s="35">
        <f t="shared" si="14"/>
        <v>0.17</v>
      </c>
      <c r="EO6" s="34" t="str">
        <f>IF(EO7="","",IF(EO7="-","【-】","【"&amp;SUBSTITUTE(TEXT(EO7,"#,##0.00"),"-","△")&amp;"】"))</f>
        <v>【0.22】</v>
      </c>
    </row>
    <row r="7" spans="1:148" s="36" customFormat="1" x14ac:dyDescent="0.15">
      <c r="A7" s="28"/>
      <c r="B7" s="37">
        <v>2019</v>
      </c>
      <c r="C7" s="37">
        <v>433683</v>
      </c>
      <c r="D7" s="37">
        <v>46</v>
      </c>
      <c r="E7" s="37">
        <v>17</v>
      </c>
      <c r="F7" s="37">
        <v>1</v>
      </c>
      <c r="G7" s="37">
        <v>0</v>
      </c>
      <c r="H7" s="37" t="s">
        <v>95</v>
      </c>
      <c r="I7" s="37" t="s">
        <v>96</v>
      </c>
      <c r="J7" s="37" t="s">
        <v>97</v>
      </c>
      <c r="K7" s="37" t="s">
        <v>98</v>
      </c>
      <c r="L7" s="37" t="s">
        <v>99</v>
      </c>
      <c r="M7" s="37" t="s">
        <v>100</v>
      </c>
      <c r="N7" s="38" t="s">
        <v>101</v>
      </c>
      <c r="O7" s="38">
        <v>56.8</v>
      </c>
      <c r="P7" s="38">
        <v>96.1</v>
      </c>
      <c r="Q7" s="38">
        <v>104.21</v>
      </c>
      <c r="R7" s="38">
        <v>3517</v>
      </c>
      <c r="S7" s="38">
        <v>16075</v>
      </c>
      <c r="T7" s="38">
        <v>19.440000000000001</v>
      </c>
      <c r="U7" s="38">
        <v>826.9</v>
      </c>
      <c r="V7" s="38">
        <v>15362</v>
      </c>
      <c r="W7" s="38">
        <v>5.2</v>
      </c>
      <c r="X7" s="38">
        <v>2954.23</v>
      </c>
      <c r="Y7" s="38" t="s">
        <v>101</v>
      </c>
      <c r="Z7" s="38" t="s">
        <v>101</v>
      </c>
      <c r="AA7" s="38">
        <v>102.86</v>
      </c>
      <c r="AB7" s="38">
        <v>105.43</v>
      </c>
      <c r="AC7" s="38">
        <v>106.06</v>
      </c>
      <c r="AD7" s="38" t="s">
        <v>101</v>
      </c>
      <c r="AE7" s="38" t="s">
        <v>101</v>
      </c>
      <c r="AF7" s="38">
        <v>105.53</v>
      </c>
      <c r="AG7" s="38">
        <v>105.06</v>
      </c>
      <c r="AH7" s="38">
        <v>106.81</v>
      </c>
      <c r="AI7" s="38">
        <v>108.07</v>
      </c>
      <c r="AJ7" s="38" t="s">
        <v>101</v>
      </c>
      <c r="AK7" s="38" t="s">
        <v>101</v>
      </c>
      <c r="AL7" s="38">
        <v>0</v>
      </c>
      <c r="AM7" s="38">
        <v>0</v>
      </c>
      <c r="AN7" s="38">
        <v>0</v>
      </c>
      <c r="AO7" s="38" t="s">
        <v>101</v>
      </c>
      <c r="AP7" s="38" t="s">
        <v>101</v>
      </c>
      <c r="AQ7" s="38">
        <v>39.08</v>
      </c>
      <c r="AR7" s="38">
        <v>41.56</v>
      </c>
      <c r="AS7" s="38">
        <v>34.4</v>
      </c>
      <c r="AT7" s="38">
        <v>3.09</v>
      </c>
      <c r="AU7" s="38" t="s">
        <v>101</v>
      </c>
      <c r="AV7" s="38" t="s">
        <v>101</v>
      </c>
      <c r="AW7" s="38">
        <v>38.22</v>
      </c>
      <c r="AX7" s="38">
        <v>38.36</v>
      </c>
      <c r="AY7" s="38">
        <v>25.86</v>
      </c>
      <c r="AZ7" s="38" t="s">
        <v>101</v>
      </c>
      <c r="BA7" s="38" t="s">
        <v>101</v>
      </c>
      <c r="BB7" s="38">
        <v>81.33</v>
      </c>
      <c r="BC7" s="38">
        <v>80.81</v>
      </c>
      <c r="BD7" s="38">
        <v>68.17</v>
      </c>
      <c r="BE7" s="38">
        <v>69.540000000000006</v>
      </c>
      <c r="BF7" s="38" t="s">
        <v>101</v>
      </c>
      <c r="BG7" s="38" t="s">
        <v>101</v>
      </c>
      <c r="BH7" s="38">
        <v>1994.85</v>
      </c>
      <c r="BI7" s="38">
        <v>1872.77</v>
      </c>
      <c r="BJ7" s="38">
        <v>1757.85</v>
      </c>
      <c r="BK7" s="38" t="s">
        <v>101</v>
      </c>
      <c r="BL7" s="38" t="s">
        <v>101</v>
      </c>
      <c r="BM7" s="38">
        <v>799.11</v>
      </c>
      <c r="BN7" s="38">
        <v>768.62</v>
      </c>
      <c r="BO7" s="38">
        <v>789.44</v>
      </c>
      <c r="BP7" s="38">
        <v>682.51</v>
      </c>
      <c r="BQ7" s="38" t="s">
        <v>101</v>
      </c>
      <c r="BR7" s="38" t="s">
        <v>101</v>
      </c>
      <c r="BS7" s="38">
        <v>112.12</v>
      </c>
      <c r="BT7" s="38">
        <v>123.26</v>
      </c>
      <c r="BU7" s="38">
        <v>126.82</v>
      </c>
      <c r="BV7" s="38" t="s">
        <v>101</v>
      </c>
      <c r="BW7" s="38" t="s">
        <v>101</v>
      </c>
      <c r="BX7" s="38">
        <v>87.69</v>
      </c>
      <c r="BY7" s="38">
        <v>88.06</v>
      </c>
      <c r="BZ7" s="38">
        <v>87.29</v>
      </c>
      <c r="CA7" s="38">
        <v>100.34</v>
      </c>
      <c r="CB7" s="38" t="s">
        <v>101</v>
      </c>
      <c r="CC7" s="38" t="s">
        <v>101</v>
      </c>
      <c r="CD7" s="38">
        <v>155.97</v>
      </c>
      <c r="CE7" s="38">
        <v>142.28</v>
      </c>
      <c r="CF7" s="38">
        <v>137.96</v>
      </c>
      <c r="CG7" s="38" t="s">
        <v>101</v>
      </c>
      <c r="CH7" s="38" t="s">
        <v>101</v>
      </c>
      <c r="CI7" s="38">
        <v>180.07</v>
      </c>
      <c r="CJ7" s="38">
        <v>179.32</v>
      </c>
      <c r="CK7" s="38">
        <v>176.67</v>
      </c>
      <c r="CL7" s="38">
        <v>136.15</v>
      </c>
      <c r="CM7" s="38" t="s">
        <v>101</v>
      </c>
      <c r="CN7" s="38" t="s">
        <v>101</v>
      </c>
      <c r="CO7" s="38">
        <v>26.31</v>
      </c>
      <c r="CP7" s="38">
        <v>25.72</v>
      </c>
      <c r="CQ7" s="38">
        <v>24.62</v>
      </c>
      <c r="CR7" s="38" t="s">
        <v>101</v>
      </c>
      <c r="CS7" s="38" t="s">
        <v>101</v>
      </c>
      <c r="CT7" s="38">
        <v>58.4</v>
      </c>
      <c r="CU7" s="38">
        <v>58</v>
      </c>
      <c r="CV7" s="38">
        <v>57.42</v>
      </c>
      <c r="CW7" s="38">
        <v>59.64</v>
      </c>
      <c r="CX7" s="38" t="s">
        <v>101</v>
      </c>
      <c r="CY7" s="38" t="s">
        <v>101</v>
      </c>
      <c r="CZ7" s="38">
        <v>90.51</v>
      </c>
      <c r="DA7" s="38">
        <v>91.06</v>
      </c>
      <c r="DB7" s="38">
        <v>91.58</v>
      </c>
      <c r="DC7" s="38" t="s">
        <v>101</v>
      </c>
      <c r="DD7" s="38" t="s">
        <v>101</v>
      </c>
      <c r="DE7" s="38">
        <v>89.68</v>
      </c>
      <c r="DF7" s="38">
        <v>89.79</v>
      </c>
      <c r="DG7" s="38">
        <v>90.42</v>
      </c>
      <c r="DH7" s="38">
        <v>95.35</v>
      </c>
      <c r="DI7" s="38" t="s">
        <v>101</v>
      </c>
      <c r="DJ7" s="38" t="s">
        <v>101</v>
      </c>
      <c r="DK7" s="38">
        <v>4.53</v>
      </c>
      <c r="DL7" s="38">
        <v>8.08</v>
      </c>
      <c r="DM7" s="38">
        <v>11.9</v>
      </c>
      <c r="DN7" s="38" t="s">
        <v>101</v>
      </c>
      <c r="DO7" s="38" t="s">
        <v>101</v>
      </c>
      <c r="DP7" s="38">
        <v>29.5</v>
      </c>
      <c r="DQ7" s="38">
        <v>30.6</v>
      </c>
      <c r="DR7" s="38">
        <v>29.23</v>
      </c>
      <c r="DS7" s="38">
        <v>38.57</v>
      </c>
      <c r="DT7" s="38" t="s">
        <v>101</v>
      </c>
      <c r="DU7" s="38" t="s">
        <v>101</v>
      </c>
      <c r="DV7" s="38">
        <v>0</v>
      </c>
      <c r="DW7" s="38">
        <v>0</v>
      </c>
      <c r="DX7" s="38">
        <v>0</v>
      </c>
      <c r="DY7" s="38" t="s">
        <v>101</v>
      </c>
      <c r="DZ7" s="38" t="s">
        <v>101</v>
      </c>
      <c r="EA7" s="38">
        <v>1.92</v>
      </c>
      <c r="EB7" s="38">
        <v>1.83</v>
      </c>
      <c r="EC7" s="38">
        <v>1.37</v>
      </c>
      <c r="ED7" s="38">
        <v>5.9</v>
      </c>
      <c r="EE7" s="38" t="s">
        <v>101</v>
      </c>
      <c r="EF7" s="38" t="s">
        <v>101</v>
      </c>
      <c r="EG7" s="38">
        <v>0.06</v>
      </c>
      <c r="EH7" s="38">
        <v>0</v>
      </c>
      <c r="EI7" s="38">
        <v>0.51</v>
      </c>
      <c r="EJ7" s="38" t="s">
        <v>101</v>
      </c>
      <c r="EK7" s="38" t="s">
        <v>101</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2020-12-04T02:30:54Z</dcterms:created>
  <dcterms:modified xsi:type="dcterms:W3CDTF">2021-01-22T06:37:22Z</dcterms:modified>
  <cp:category/>
</cp:coreProperties>
</file>