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E8WSWSfwiE3BN+9Ec8Re4a14tLz9b8oH4Qmae/v9jOX8vYZ/36HQzjTlgeicLumAi0dp5t9Mi8Ie6BcUhFzJQ==" workbookSaltValue="584g1OrcOqr0n8afVWRkPg==" workbookSpinCount="100000" lockStructure="1"/>
  <bookViews>
    <workbookView xWindow="-15" yWindow="-15" windowWidth="12120" windowHeight="1026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HG32" i="4"/>
  <c r="LP12" i="4"/>
  <c r="JW12" i="4"/>
  <c r="EG12" i="4"/>
  <c r="AU12" i="4"/>
  <c r="B12" i="4"/>
  <c r="LP10" i="4"/>
  <c r="JW10" i="4"/>
  <c r="ID10" i="4"/>
  <c r="FZ10" i="4"/>
  <c r="EG10" i="4"/>
  <c r="CN10" i="4"/>
  <c r="AU10" i="4"/>
  <c r="B10" i="4"/>
  <c r="LP8" i="4"/>
  <c r="JW8" i="4"/>
  <c r="ID8" i="4"/>
  <c r="FZ8" i="4"/>
  <c r="EG8" i="4"/>
  <c r="CN8" i="4"/>
  <c r="AU8" i="4"/>
  <c r="B6" i="4"/>
  <c r="MN54" i="4" l="1"/>
  <c r="MN32" i="4"/>
  <c r="BX54" i="4"/>
  <c r="BX32" i="4"/>
  <c r="MH78" i="4"/>
  <c r="IZ54" i="4"/>
  <c r="IZ32" i="4"/>
  <c r="FL54" i="4"/>
  <c r="HM78" i="4"/>
  <c r="FL32" i="4"/>
  <c r="CS78" i="4"/>
  <c r="AE32" i="4"/>
  <c r="AN78" i="4"/>
  <c r="D11" i="5"/>
  <c r="AE54" i="4"/>
  <c r="DS32" i="4"/>
  <c r="DS54" i="4"/>
  <c r="FH78" i="4"/>
  <c r="E11" i="5"/>
  <c r="HG54" i="4"/>
  <c r="B11" i="5"/>
  <c r="GA78" i="4" l="1"/>
  <c r="EH54" i="4"/>
  <c r="EH32" i="4"/>
  <c r="KV78" i="4"/>
  <c r="HV54" i="4"/>
  <c r="HV32" i="4"/>
  <c r="BG78" i="4"/>
  <c r="AT54" i="4"/>
  <c r="AT32" i="4"/>
  <c r="LJ54" i="4"/>
  <c r="LJ32" i="4"/>
  <c r="BZ78" i="4"/>
  <c r="BI54" i="4"/>
  <c r="BI32" i="4"/>
  <c r="LY54" i="4"/>
  <c r="LY32" i="4"/>
  <c r="IK32" i="4"/>
  <c r="GT78" i="4"/>
  <c r="EW54" i="4"/>
  <c r="LO78" i="4"/>
  <c r="IK54" i="4"/>
  <c r="EW32" i="4"/>
  <c r="KF54" i="4"/>
  <c r="KF32" i="4"/>
  <c r="U78" i="4"/>
  <c r="JJ78" i="4"/>
  <c r="GR54" i="4"/>
  <c r="GR32" i="4"/>
  <c r="DD32" i="4"/>
  <c r="P54" i="4"/>
  <c r="EO78" i="4"/>
  <c r="DD54" i="4"/>
  <c r="P32"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<sst xmlns="http://schemas.openxmlformats.org/spreadsheetml/2006/main" count="322" uniqueCount="175">
  <si>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</si>
  <si>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</si>
  <si>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</si>
  <si>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</si>
  <si>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</si>
  <si>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</si>
  <si>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</si>
  <si>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</si>
  <si>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</si>
  <si>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</si>
  <si>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</si>
  <si>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</si>
  <si>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</si>
  <si>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</si>
  <si>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</si>
  <si>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</si>
  <si>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</si>
  <si>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</si>
  <si>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</si>
  <si>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</si>
  <si>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</si>
  <si>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</si>
  <si>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</si>
  <si>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</si>
  <si>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</si>
  <si>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</si>
  <si>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</si>
  <si>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</si>
  <si>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</si>
  <si>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</si>
  <si>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</si>
  <si>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</si>
  <si>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</si>
  <si>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</si>
  <si>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</si>
  <si>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</si>
  <si>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</si>
  <si>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</si>
  <si>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</si>
  <si>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</si>
  <si>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</si>
  <si>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</si>
  <si>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</si>
  <si>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</si>
  <si>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</si>
  <si>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</si>
  <si>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</si>
  <si>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</si>
  <si>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</si>
  <si>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</si>
  <si>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</si>
  <si>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</si>
  <si>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</si>
  <si>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</si>
  <si>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</si>
  <si>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</si>
  <si>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</si>
  <si>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</si>
  <si>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</si>
  <si>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</si>
  <si>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</si>
  <si>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</si>
  <si>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</si>
  <si>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</si>
  <si>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</si>
  <si>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</si>
  <si>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</si>
  <si>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</si>
  <si>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</si>
  <si>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</si>
  <si>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</si>
  <si>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</si>
  <si>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</si>
  <si>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</si>
  <si>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</si>
  <si>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</si>
  <si>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</si>
  <si>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</si>
  <si>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</si>
  <si>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</si>
  <si>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</si>
  <si>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</si>
  <si>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</si>
  <si>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</si>
  <si>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</si>
  <si>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</si>
  <si>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</si>
  <si>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</si>
  <si>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</si>
  <si>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</si>
  <si>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</si>
  <si>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</si>
  <si>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</si>
  <si>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</si>
  <si>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</si>
  <si>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</si>
  <si>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</si>
  <si>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</si>
  <si>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</si>
  <si>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</si>
  <si>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</si>
  <si>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</si>
  <si>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</si>
  <si>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</si>
  <si>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</si>
  <si>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</si>
  <si>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</si>
  <si>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</si>
  <si>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</si>
  <si>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</si>
  <si>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</si>
  <si>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</si>
  <si>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</si>
  <si>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</si>
  <si>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</si>
  <si>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</si>
  <si>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</si>
  <si>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</si>
  <si>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</si>
  <si>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</si>
  <si>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</si>
  <si>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</si>
  <si>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</si>
  <si>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</si>
  <si>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</si>
  <si>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</si>
  <si>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</si>
  <si>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</si>
  <si>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</si>
  <si>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</si>
  <si>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</si>
  <si>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</si>
  <si>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</si>
  <si>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</si>
  <si>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</si>
  <si>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</si>
  <si>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</si>
  <si>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</si>
  <si>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</si>
  <si>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</si>
  <si>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</si>
  <si>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</si>
  <si>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</si>
  <si>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</si>
  <si>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</si>
  <si>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</si>
  <si>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</si>
  <si>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</si>
  <si>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</si>
  <si>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</si>
  <si>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</si>
  <si>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</si>
  <si>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</si>
  <si>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</si>
  <si>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山都町</t>
  </si>
  <si>
    <t>山都町包括医療センターそよう病院</t>
  </si>
  <si>
    <t>当然財務</t>
  </si>
  <si>
    <t>病院事業</t>
  </si>
  <si>
    <t>一般病院</t>
  </si>
  <si>
    <t>50床以上～100床未満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</si>
  <si>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</si>
  <si>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</si>
  <si>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</si>
  <si>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</si>
  <si>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</si>
  <si>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</si>
  <si>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</si>
  <si>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</si>
  <si>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</si>
  <si>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</si>
  <si>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</si>
  <si>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立病院として、そして国保直診病院及び上益城郡内唯一のへき地医療拠点病院、救急告示病院として地域住民の生命・健康そのものにかかわる医療サービスを提供し、地域全体の包括ケアの一翼を担っている。</t>
    <phoneticPr fontId="5"/>
  </si>
  <si>
    <t>平成２４年１１月に移転新築したが、旧病院施設の固定資産（未解体・未除却にて残存価格あり）が影響し、１床当たりの有形固定資産が平均値を上回っている（解体については最近の度重なる自然災害による解体費用の相場を見計りながら計画を進めていく）。
引き続き、地域医療に取り組むだけではなく、「地域包括ケアシステム」の拠点となるように努め、新改革プランに明記した公立病院に求められる役割を果たしているか自己点検・評価するとともに町の附属機関である”そよう病院運営委員会”にて審議・評価し、地域の基幹病院として住民の期待に応えていく。</t>
    <phoneticPr fontId="5"/>
  </si>
  <si>
    <t>・平成２４年１１月の病院新築移転にあわせ、高額医療機器（透析機器、ＭＲ、ＣＴ等）の新規・更新を行っているが、耐用年数が５年と短いことにより減価償却率が平成２９年度まで平均値を上回っている。
・平成３０年度には高額機器である電子カルテシステムの導入（翌年度償却開始）により、令和元年度より再び平均値を上回っている。
全体的に新しく当面はメンテナンス等により現状維持にて問題はないが、将来的更新に向けて収支の適正なバランスをはかりつつ更新を行っていく。</t>
    <rPh sb="96" eb="98">
      <t>ヘイセイ</t>
    </rPh>
    <rPh sb="100" eb="102">
      <t>ネンド</t>
    </rPh>
    <rPh sb="104" eb="106">
      <t>コウガク</t>
    </rPh>
    <rPh sb="106" eb="108">
      <t>キキ</t>
    </rPh>
    <rPh sb="111" eb="113">
      <t>デンシ</t>
    </rPh>
    <rPh sb="121" eb="123">
      <t>ドウニュウ</t>
    </rPh>
    <rPh sb="124" eb="127">
      <t>ヨクネンド</t>
    </rPh>
    <rPh sb="127" eb="129">
      <t>ショウキャク</t>
    </rPh>
    <rPh sb="129" eb="131">
      <t>カイシ</t>
    </rPh>
    <rPh sb="136" eb="138">
      <t>レイワ</t>
    </rPh>
    <rPh sb="138" eb="141">
      <t>ガンネンド</t>
    </rPh>
    <rPh sb="143" eb="144">
      <t>フタタ</t>
    </rPh>
    <rPh sb="145" eb="148">
      <t>ヘイキンチ</t>
    </rPh>
    <rPh sb="149" eb="151">
      <t>ウワマワ</t>
    </rPh>
    <phoneticPr fontId="5"/>
  </si>
  <si>
    <t>・平成２７年度は入院患者数の落ち込み（季節的に過ごしやすかった、肺炎球菌ﾜｸﾁﾝの定期接種、医師の異動等を推測）により赤字計上となっている。
・地域的に来院患者における初診患者の割合が少なく、近年の高齢化の進行に伴い慢性疾患の受診患者が主であることから保存的な加療となっているため、外来患者１人１日当たりの収益が平均値より下回っていると考えられる。
・平成２８年より３ヶ年連続にて黒字経営を維持していたが、令和元年度は 働き方改革に伴う人員の確保、及び新型コロナウイルス感染症の発生により、患者が受診を控える動きがあり 赤字決算となっている。</t>
    <rPh sb="176" eb="178">
      <t>ヘイセイ</t>
    </rPh>
    <rPh sb="180" eb="181">
      <t>ネン</t>
    </rPh>
    <rPh sb="185" eb="186">
      <t>ネン</t>
    </rPh>
    <rPh sb="186" eb="188">
      <t>レンゾク</t>
    </rPh>
    <rPh sb="190" eb="192">
      <t>クロジ</t>
    </rPh>
    <rPh sb="192" eb="194">
      <t>ケイエイ</t>
    </rPh>
    <rPh sb="195" eb="197">
      <t>イジ</t>
    </rPh>
    <rPh sb="203" eb="205">
      <t>レイワ</t>
    </rPh>
    <rPh sb="205" eb="208">
      <t>ガンネンド</t>
    </rPh>
    <rPh sb="226" eb="228">
      <t>シンガタ</t>
    </rPh>
    <rPh sb="235" eb="238">
      <t>カンセンショウ</t>
    </rPh>
    <rPh sb="239" eb="241">
      <t>ハッセイ</t>
    </rPh>
    <rPh sb="245" eb="247">
      <t>カンジャ</t>
    </rPh>
    <rPh sb="248" eb="250">
      <t>ジュシン</t>
    </rPh>
    <rPh sb="251" eb="252">
      <t>ヒカ</t>
    </rPh>
    <rPh sb="254" eb="255">
      <t>ウゴ</t>
    </rPh>
    <rPh sb="260" eb="262">
      <t>アカジ</t>
    </rPh>
    <rPh sb="262" eb="264">
      <t>ケッサン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</si>
</sst>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72.900000000000006</c:v>
                </c:pt>
                <c:pt idx="1">
                  <c:v>76</c:v>
                </c:pt>
                <c:pt idx="2">
                  <c:v>82.4</c:v>
                </c:pt>
                <c:pt idx="3">
                  <c:v>76.3</c:v>
                </c:pt>
                <c:pt idx="4">
                  <c:v>69.400000000000006</c:v>
                </c:pt>
              </c:numCache>
            </c:numRef>
          </c:val>
          <c:extLst xmlns:c16r2="http://schemas.microsoft.com/office/drawing/2015/06/chart">
            <c:ext xmlns:c16="http://schemas.microsoft.com/office/drawing/2014/chart" uri="{C3380CC4-5D6E-409C-BE32-E72D297353CC}">
              <c16:uniqueId val="{00000000-6F6C-4350-A30C-9D0C3B9C4740}"/>
            </c:ext>
          </c:extLst>
        </c:ser>
        <c:dLbls>
          <c:showLegendKey val="0"/>
          <c:showVal val="0"/>
          <c:showCatName val="0"/>
          <c:showSerName val="0"/>
          <c:showPercent val="0"/>
          <c:showBubbleSize val="0"/>
        </c:dLbls>
        <c:gapWidth val="150"/>
        <c:axId val="131385600"/>
        <c:axId val="13141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6F6C-4350-A30C-9D0C3B9C4740}"/>
            </c:ext>
          </c:extLst>
        </c:ser>
        <c:dLbls>
          <c:showLegendKey val="0"/>
          <c:showVal val="0"/>
          <c:showCatName val="0"/>
          <c:showSerName val="0"/>
          <c:showPercent val="0"/>
          <c:showBubbleSize val="0"/>
        </c:dLbls>
        <c:marker val="1"/>
        <c:smooth val="0"/>
        <c:axId val="131385600"/>
        <c:axId val="131412352"/>
      </c:lineChart>
      <c:catAx>
        <c:axId val="131385600"/>
        <c:scaling>
          <c:orientation val="minMax"/>
        </c:scaling>
        <c:delete val="1"/>
        <c:axPos val="b"/>
        <c:numFmt formatCode="General" sourceLinked="1"/>
        <c:majorTickMark val="none"/>
        <c:minorTickMark val="none"/>
        <c:tickLblPos val="none"/>
        <c:crossAx val="131412352"/>
        <c:crosses val="autoZero"/>
        <c:auto val="1"/>
        <c:lblAlgn val="ctr"/>
        <c:lblOffset val="100"/>
        <c:noMultiLvlLbl val="1"/>
      </c:catAx>
      <c:valAx>
        <c:axId val="13141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38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7308</c:v>
                </c:pt>
                <c:pt idx="1">
                  <c:v>7426</c:v>
                </c:pt>
                <c:pt idx="2">
                  <c:v>8164</c:v>
                </c:pt>
                <c:pt idx="3">
                  <c:v>8075</c:v>
                </c:pt>
                <c:pt idx="4">
                  <c:v>8124</c:v>
                </c:pt>
              </c:numCache>
            </c:numRef>
          </c:val>
          <c:extLst xmlns:c16r2="http://schemas.microsoft.com/office/drawing/2015/06/chart">
            <c:ext xmlns:c16="http://schemas.microsoft.com/office/drawing/2014/chart" uri="{C3380CC4-5D6E-409C-BE32-E72D297353CC}">
              <c16:uniqueId val="{00000000-1FDC-49FF-8E9F-EFA41B6E2014}"/>
            </c:ext>
          </c:extLst>
        </c:ser>
        <c:dLbls>
          <c:showLegendKey val="0"/>
          <c:showVal val="0"/>
          <c:showCatName val="0"/>
          <c:showSerName val="0"/>
          <c:showPercent val="0"/>
          <c:showBubbleSize val="0"/>
        </c:dLbls>
        <c:gapWidth val="150"/>
        <c:axId val="224418816"/>
        <c:axId val="2244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1FDC-49FF-8E9F-EFA41B6E2014}"/>
            </c:ext>
          </c:extLst>
        </c:ser>
        <c:dLbls>
          <c:showLegendKey val="0"/>
          <c:showVal val="0"/>
          <c:showCatName val="0"/>
          <c:showSerName val="0"/>
          <c:showPercent val="0"/>
          <c:showBubbleSize val="0"/>
        </c:dLbls>
        <c:marker val="1"/>
        <c:smooth val="0"/>
        <c:axId val="224418816"/>
        <c:axId val="224420992"/>
      </c:lineChart>
      <c:catAx>
        <c:axId val="224418816"/>
        <c:scaling>
          <c:orientation val="minMax"/>
        </c:scaling>
        <c:delete val="1"/>
        <c:axPos val="b"/>
        <c:numFmt formatCode="General" sourceLinked="1"/>
        <c:majorTickMark val="none"/>
        <c:minorTickMark val="none"/>
        <c:tickLblPos val="none"/>
        <c:crossAx val="224420992"/>
        <c:crosses val="autoZero"/>
        <c:auto val="1"/>
        <c:lblAlgn val="ctr"/>
        <c:lblOffset val="100"/>
        <c:noMultiLvlLbl val="1"/>
      </c:catAx>
      <c:valAx>
        <c:axId val="224420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41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23886</c:v>
                </c:pt>
                <c:pt idx="1">
                  <c:v>24880</c:v>
                </c:pt>
                <c:pt idx="2">
                  <c:v>26629</c:v>
                </c:pt>
                <c:pt idx="3">
                  <c:v>26297</c:v>
                </c:pt>
                <c:pt idx="4">
                  <c:v>27526</c:v>
                </c:pt>
              </c:numCache>
            </c:numRef>
          </c:val>
          <c:extLst xmlns:c16r2="http://schemas.microsoft.com/office/drawing/2015/06/chart">
            <c:ext xmlns:c16="http://schemas.microsoft.com/office/drawing/2014/chart" uri="{C3380CC4-5D6E-409C-BE32-E72D297353CC}">
              <c16:uniqueId val="{00000000-00CF-4C21-8565-99F07F38FC86}"/>
            </c:ext>
          </c:extLst>
        </c:ser>
        <c:dLbls>
          <c:showLegendKey val="0"/>
          <c:showVal val="0"/>
          <c:showCatName val="0"/>
          <c:showSerName val="0"/>
          <c:showPercent val="0"/>
          <c:showBubbleSize val="0"/>
        </c:dLbls>
        <c:gapWidth val="150"/>
        <c:axId val="224455296"/>
        <c:axId val="2244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00CF-4C21-8565-99F07F38FC86}"/>
            </c:ext>
          </c:extLst>
        </c:ser>
        <c:dLbls>
          <c:showLegendKey val="0"/>
          <c:showVal val="0"/>
          <c:showCatName val="0"/>
          <c:showSerName val="0"/>
          <c:showPercent val="0"/>
          <c:showBubbleSize val="0"/>
        </c:dLbls>
        <c:marker val="1"/>
        <c:smooth val="0"/>
        <c:axId val="224455296"/>
        <c:axId val="224465664"/>
      </c:lineChart>
      <c:catAx>
        <c:axId val="224455296"/>
        <c:scaling>
          <c:orientation val="minMax"/>
        </c:scaling>
        <c:delete val="1"/>
        <c:axPos val="b"/>
        <c:numFmt formatCode="General" sourceLinked="1"/>
        <c:majorTickMark val="none"/>
        <c:minorTickMark val="none"/>
        <c:tickLblPos val="none"/>
        <c:crossAx val="224465664"/>
        <c:crosses val="autoZero"/>
        <c:auto val="1"/>
        <c:lblAlgn val="ctr"/>
        <c:lblOffset val="100"/>
        <c:noMultiLvlLbl val="1"/>
      </c:catAx>
      <c:valAx>
        <c:axId val="22446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45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8B-4EFC-97BE-F0F63956B2D0}"/>
            </c:ext>
          </c:extLst>
        </c:ser>
        <c:dLbls>
          <c:showLegendKey val="0"/>
          <c:showVal val="0"/>
          <c:showCatName val="0"/>
          <c:showSerName val="0"/>
          <c:showPercent val="0"/>
          <c:showBubbleSize val="0"/>
        </c:dLbls>
        <c:gapWidth val="150"/>
        <c:axId val="131438848"/>
        <c:axId val="1314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0C8B-4EFC-97BE-F0F63956B2D0}"/>
            </c:ext>
          </c:extLst>
        </c:ser>
        <c:dLbls>
          <c:showLegendKey val="0"/>
          <c:showVal val="0"/>
          <c:showCatName val="0"/>
          <c:showSerName val="0"/>
          <c:showPercent val="0"/>
          <c:showBubbleSize val="0"/>
        </c:dLbls>
        <c:marker val="1"/>
        <c:smooth val="0"/>
        <c:axId val="131438848"/>
        <c:axId val="131449216"/>
      </c:lineChart>
      <c:catAx>
        <c:axId val="131438848"/>
        <c:scaling>
          <c:orientation val="minMax"/>
        </c:scaling>
        <c:delete val="1"/>
        <c:axPos val="b"/>
        <c:numFmt formatCode="General" sourceLinked="1"/>
        <c:majorTickMark val="none"/>
        <c:minorTickMark val="none"/>
        <c:tickLblPos val="none"/>
        <c:crossAx val="131449216"/>
        <c:crosses val="autoZero"/>
        <c:auto val="1"/>
        <c:lblAlgn val="ctr"/>
        <c:lblOffset val="100"/>
        <c:noMultiLvlLbl val="1"/>
      </c:catAx>
      <c:valAx>
        <c:axId val="13144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43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87.1</c:v>
                </c:pt>
                <c:pt idx="1">
                  <c:v>92</c:v>
                </c:pt>
                <c:pt idx="2">
                  <c:v>101.9</c:v>
                </c:pt>
                <c:pt idx="3">
                  <c:v>92.1</c:v>
                </c:pt>
                <c:pt idx="4">
                  <c:v>84.7</c:v>
                </c:pt>
              </c:numCache>
            </c:numRef>
          </c:val>
          <c:extLst xmlns:c16r2="http://schemas.microsoft.com/office/drawing/2015/06/chart">
            <c:ext xmlns:c16="http://schemas.microsoft.com/office/drawing/2014/chart" uri="{C3380CC4-5D6E-409C-BE32-E72D297353CC}">
              <c16:uniqueId val="{00000000-96A4-4488-A7F3-5EDB335900EB}"/>
            </c:ext>
          </c:extLst>
        </c:ser>
        <c:dLbls>
          <c:showLegendKey val="0"/>
          <c:showVal val="0"/>
          <c:showCatName val="0"/>
          <c:showSerName val="0"/>
          <c:showPercent val="0"/>
          <c:showBubbleSize val="0"/>
        </c:dLbls>
        <c:gapWidth val="150"/>
        <c:axId val="223958912"/>
        <c:axId val="2239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96A4-4488-A7F3-5EDB335900EB}"/>
            </c:ext>
          </c:extLst>
        </c:ser>
        <c:dLbls>
          <c:showLegendKey val="0"/>
          <c:showVal val="0"/>
          <c:showCatName val="0"/>
          <c:showSerName val="0"/>
          <c:showPercent val="0"/>
          <c:showBubbleSize val="0"/>
        </c:dLbls>
        <c:marker val="1"/>
        <c:smooth val="0"/>
        <c:axId val="223958912"/>
        <c:axId val="223969280"/>
      </c:lineChart>
      <c:catAx>
        <c:axId val="223958912"/>
        <c:scaling>
          <c:orientation val="minMax"/>
        </c:scaling>
        <c:delete val="1"/>
        <c:axPos val="b"/>
        <c:numFmt formatCode="General" sourceLinked="1"/>
        <c:majorTickMark val="none"/>
        <c:minorTickMark val="none"/>
        <c:tickLblPos val="none"/>
        <c:crossAx val="223969280"/>
        <c:crosses val="autoZero"/>
        <c:auto val="1"/>
        <c:lblAlgn val="ctr"/>
        <c:lblOffset val="100"/>
        <c:noMultiLvlLbl val="1"/>
      </c:catAx>
      <c:valAx>
        <c:axId val="22396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95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97.6</c:v>
                </c:pt>
                <c:pt idx="1">
                  <c:v>101.7</c:v>
                </c:pt>
                <c:pt idx="2">
                  <c:v>111.5</c:v>
                </c:pt>
                <c:pt idx="3">
                  <c:v>100.2</c:v>
                </c:pt>
                <c:pt idx="4">
                  <c:v>95.8</c:v>
                </c:pt>
              </c:numCache>
            </c:numRef>
          </c:val>
          <c:extLst xmlns:c16r2="http://schemas.microsoft.com/office/drawing/2015/06/chart">
            <c:ext xmlns:c16="http://schemas.microsoft.com/office/drawing/2014/chart" uri="{C3380CC4-5D6E-409C-BE32-E72D297353CC}">
              <c16:uniqueId val="{00000000-02DF-4A8D-9141-837F33E71398}"/>
            </c:ext>
          </c:extLst>
        </c:ser>
        <c:dLbls>
          <c:showLegendKey val="0"/>
          <c:showVal val="0"/>
          <c:showCatName val="0"/>
          <c:showSerName val="0"/>
          <c:showPercent val="0"/>
          <c:showBubbleSize val="0"/>
        </c:dLbls>
        <c:gapWidth val="150"/>
        <c:axId val="224069120"/>
        <c:axId val="2240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02DF-4A8D-9141-837F33E71398}"/>
            </c:ext>
          </c:extLst>
        </c:ser>
        <c:dLbls>
          <c:showLegendKey val="0"/>
          <c:showVal val="0"/>
          <c:showCatName val="0"/>
          <c:showSerName val="0"/>
          <c:showPercent val="0"/>
          <c:showBubbleSize val="0"/>
        </c:dLbls>
        <c:marker val="1"/>
        <c:smooth val="0"/>
        <c:axId val="224069120"/>
        <c:axId val="224071040"/>
      </c:lineChart>
      <c:catAx>
        <c:axId val="224069120"/>
        <c:scaling>
          <c:orientation val="minMax"/>
        </c:scaling>
        <c:delete val="1"/>
        <c:axPos val="b"/>
        <c:numFmt formatCode="General" sourceLinked="1"/>
        <c:majorTickMark val="none"/>
        <c:minorTickMark val="none"/>
        <c:tickLblPos val="none"/>
        <c:crossAx val="224071040"/>
        <c:crosses val="autoZero"/>
        <c:auto val="1"/>
        <c:lblAlgn val="ctr"/>
        <c:lblOffset val="100"/>
        <c:noMultiLvlLbl val="1"/>
      </c:catAx>
      <c:valAx>
        <c:axId val="22407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406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38.5</c:v>
                </c:pt>
                <c:pt idx="1">
                  <c:v>41.1</c:v>
                </c:pt>
                <c:pt idx="2">
                  <c:v>43.8</c:v>
                </c:pt>
                <c:pt idx="3">
                  <c:v>45</c:v>
                </c:pt>
                <c:pt idx="4">
                  <c:v>48.6</c:v>
                </c:pt>
              </c:numCache>
            </c:numRef>
          </c:val>
          <c:extLst xmlns:c16r2="http://schemas.microsoft.com/office/drawing/2015/06/chart">
            <c:ext xmlns:c16="http://schemas.microsoft.com/office/drawing/2014/chart" uri="{C3380CC4-5D6E-409C-BE32-E72D297353CC}">
              <c16:uniqueId val="{00000000-C39C-43C3-B5BA-306ED2A74805}"/>
            </c:ext>
          </c:extLst>
        </c:ser>
        <c:dLbls>
          <c:showLegendKey val="0"/>
          <c:showVal val="0"/>
          <c:showCatName val="0"/>
          <c:showSerName val="0"/>
          <c:showPercent val="0"/>
          <c:showBubbleSize val="0"/>
        </c:dLbls>
        <c:gapWidth val="150"/>
        <c:axId val="224115328"/>
        <c:axId val="2241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C39C-43C3-B5BA-306ED2A74805}"/>
            </c:ext>
          </c:extLst>
        </c:ser>
        <c:dLbls>
          <c:showLegendKey val="0"/>
          <c:showVal val="0"/>
          <c:showCatName val="0"/>
          <c:showSerName val="0"/>
          <c:showPercent val="0"/>
          <c:showBubbleSize val="0"/>
        </c:dLbls>
        <c:marker val="1"/>
        <c:smooth val="0"/>
        <c:axId val="224115328"/>
        <c:axId val="224129792"/>
      </c:lineChart>
      <c:catAx>
        <c:axId val="224115328"/>
        <c:scaling>
          <c:orientation val="minMax"/>
        </c:scaling>
        <c:delete val="1"/>
        <c:axPos val="b"/>
        <c:numFmt formatCode="General" sourceLinked="1"/>
        <c:majorTickMark val="none"/>
        <c:minorTickMark val="none"/>
        <c:tickLblPos val="none"/>
        <c:crossAx val="224129792"/>
        <c:crosses val="autoZero"/>
        <c:auto val="1"/>
        <c:lblAlgn val="ctr"/>
        <c:lblOffset val="100"/>
        <c:noMultiLvlLbl val="1"/>
      </c:catAx>
      <c:valAx>
        <c:axId val="22412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1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77.599999999999994</c:v>
                </c:pt>
                <c:pt idx="1">
                  <c:v>80.400000000000006</c:v>
                </c:pt>
                <c:pt idx="2">
                  <c:v>83.5</c:v>
                </c:pt>
                <c:pt idx="3">
                  <c:v>75.099999999999994</c:v>
                </c:pt>
                <c:pt idx="4">
                  <c:v>82.1</c:v>
                </c:pt>
              </c:numCache>
            </c:numRef>
          </c:val>
          <c:extLst xmlns:c16r2="http://schemas.microsoft.com/office/drawing/2015/06/chart">
            <c:ext xmlns:c16="http://schemas.microsoft.com/office/drawing/2014/chart" uri="{C3380CC4-5D6E-409C-BE32-E72D297353CC}">
              <c16:uniqueId val="{00000000-9B32-412B-94D0-A818C8170B58}"/>
            </c:ext>
          </c:extLst>
        </c:ser>
        <c:dLbls>
          <c:showLegendKey val="0"/>
          <c:showVal val="0"/>
          <c:showCatName val="0"/>
          <c:showSerName val="0"/>
          <c:showPercent val="0"/>
          <c:showBubbleSize val="0"/>
        </c:dLbls>
        <c:gapWidth val="150"/>
        <c:axId val="224176768"/>
        <c:axId val="2241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9B32-412B-94D0-A818C8170B58}"/>
            </c:ext>
          </c:extLst>
        </c:ser>
        <c:dLbls>
          <c:showLegendKey val="0"/>
          <c:showVal val="0"/>
          <c:showCatName val="0"/>
          <c:showSerName val="0"/>
          <c:showPercent val="0"/>
          <c:showBubbleSize val="0"/>
        </c:dLbls>
        <c:marker val="1"/>
        <c:smooth val="0"/>
        <c:axId val="224176768"/>
        <c:axId val="224178944"/>
      </c:lineChart>
      <c:catAx>
        <c:axId val="224176768"/>
        <c:scaling>
          <c:orientation val="minMax"/>
        </c:scaling>
        <c:delete val="1"/>
        <c:axPos val="b"/>
        <c:numFmt formatCode="General" sourceLinked="1"/>
        <c:majorTickMark val="none"/>
        <c:minorTickMark val="none"/>
        <c:tickLblPos val="none"/>
        <c:crossAx val="224178944"/>
        <c:crosses val="autoZero"/>
        <c:auto val="1"/>
        <c:lblAlgn val="ctr"/>
        <c:lblOffset val="100"/>
        <c:noMultiLvlLbl val="1"/>
      </c:catAx>
      <c:valAx>
        <c:axId val="22417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41341632</c:v>
                </c:pt>
                <c:pt idx="1">
                  <c:v>41240281</c:v>
                </c:pt>
                <c:pt idx="2">
                  <c:v>41186544</c:v>
                </c:pt>
                <c:pt idx="3">
                  <c:v>42771579</c:v>
                </c:pt>
                <c:pt idx="4">
                  <c:v>42687526</c:v>
                </c:pt>
              </c:numCache>
            </c:numRef>
          </c:val>
          <c:extLst xmlns:c16r2="http://schemas.microsoft.com/office/drawing/2015/06/chart">
            <c:ext xmlns:c16="http://schemas.microsoft.com/office/drawing/2014/chart" uri="{C3380CC4-5D6E-409C-BE32-E72D297353CC}">
              <c16:uniqueId val="{00000000-D8E8-462A-A226-B8E7ABD96FA7}"/>
            </c:ext>
          </c:extLst>
        </c:ser>
        <c:dLbls>
          <c:showLegendKey val="0"/>
          <c:showVal val="0"/>
          <c:showCatName val="0"/>
          <c:showSerName val="0"/>
          <c:showPercent val="0"/>
          <c:showBubbleSize val="0"/>
        </c:dLbls>
        <c:gapWidth val="150"/>
        <c:axId val="224219520"/>
        <c:axId val="2242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D8E8-462A-A226-B8E7ABD96FA7}"/>
            </c:ext>
          </c:extLst>
        </c:ser>
        <c:dLbls>
          <c:showLegendKey val="0"/>
          <c:showVal val="0"/>
          <c:showCatName val="0"/>
          <c:showSerName val="0"/>
          <c:showPercent val="0"/>
          <c:showBubbleSize val="0"/>
        </c:dLbls>
        <c:marker val="1"/>
        <c:smooth val="0"/>
        <c:axId val="224219520"/>
        <c:axId val="224221440"/>
      </c:lineChart>
      <c:catAx>
        <c:axId val="224219520"/>
        <c:scaling>
          <c:orientation val="minMax"/>
        </c:scaling>
        <c:delete val="1"/>
        <c:axPos val="b"/>
        <c:numFmt formatCode="General" sourceLinked="1"/>
        <c:majorTickMark val="none"/>
        <c:minorTickMark val="none"/>
        <c:tickLblPos val="none"/>
        <c:crossAx val="224221440"/>
        <c:crosses val="autoZero"/>
        <c:auto val="1"/>
        <c:lblAlgn val="ctr"/>
        <c:lblOffset val="100"/>
        <c:noMultiLvlLbl val="1"/>
      </c:catAx>
      <c:valAx>
        <c:axId val="224221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21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13.9</c:v>
                </c:pt>
                <c:pt idx="1">
                  <c:v>13.4</c:v>
                </c:pt>
                <c:pt idx="2">
                  <c:v>12.2</c:v>
                </c:pt>
                <c:pt idx="3">
                  <c:v>12.7</c:v>
                </c:pt>
                <c:pt idx="4">
                  <c:v>12.9</c:v>
                </c:pt>
              </c:numCache>
            </c:numRef>
          </c:val>
          <c:extLst xmlns:c16r2="http://schemas.microsoft.com/office/drawing/2015/06/chart">
            <c:ext xmlns:c16="http://schemas.microsoft.com/office/drawing/2014/chart" uri="{C3380CC4-5D6E-409C-BE32-E72D297353CC}">
              <c16:uniqueId val="{00000000-CF61-44AE-A58A-C31B6D2B95A7}"/>
            </c:ext>
          </c:extLst>
        </c:ser>
        <c:dLbls>
          <c:showLegendKey val="0"/>
          <c:showVal val="0"/>
          <c:showCatName val="0"/>
          <c:showSerName val="0"/>
          <c:showPercent val="0"/>
          <c:showBubbleSize val="0"/>
        </c:dLbls>
        <c:gapWidth val="150"/>
        <c:axId val="224329728"/>
        <c:axId val="2243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CF61-44AE-A58A-C31B6D2B95A7}"/>
            </c:ext>
          </c:extLst>
        </c:ser>
        <c:dLbls>
          <c:showLegendKey val="0"/>
          <c:showVal val="0"/>
          <c:showCatName val="0"/>
          <c:showSerName val="0"/>
          <c:showPercent val="0"/>
          <c:showBubbleSize val="0"/>
        </c:dLbls>
        <c:marker val="1"/>
        <c:smooth val="0"/>
        <c:axId val="224329728"/>
        <c:axId val="224331648"/>
      </c:lineChart>
      <c:catAx>
        <c:axId val="224329728"/>
        <c:scaling>
          <c:orientation val="minMax"/>
        </c:scaling>
        <c:delete val="1"/>
        <c:axPos val="b"/>
        <c:numFmt formatCode="General" sourceLinked="1"/>
        <c:majorTickMark val="none"/>
        <c:minorTickMark val="none"/>
        <c:tickLblPos val="none"/>
        <c:crossAx val="224331648"/>
        <c:crosses val="autoZero"/>
        <c:auto val="1"/>
        <c:lblAlgn val="ctr"/>
        <c:lblOffset val="100"/>
        <c:noMultiLvlLbl val="1"/>
      </c:catAx>
      <c:valAx>
        <c:axId val="22433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32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70.5</c:v>
                </c:pt>
                <c:pt idx="1">
                  <c:v>69.8</c:v>
                </c:pt>
                <c:pt idx="2">
                  <c:v>62.9</c:v>
                </c:pt>
                <c:pt idx="3">
                  <c:v>70</c:v>
                </c:pt>
                <c:pt idx="4">
                  <c:v>74.599999999999994</c:v>
                </c:pt>
              </c:numCache>
            </c:numRef>
          </c:val>
          <c:extLst xmlns:c16r2="http://schemas.microsoft.com/office/drawing/2015/06/chart">
            <c:ext xmlns:c16="http://schemas.microsoft.com/office/drawing/2014/chart" uri="{C3380CC4-5D6E-409C-BE32-E72D297353CC}">
              <c16:uniqueId val="{00000000-7CD0-4D27-B40E-39682941AAC2}"/>
            </c:ext>
          </c:extLst>
        </c:ser>
        <c:dLbls>
          <c:showLegendKey val="0"/>
          <c:showVal val="0"/>
          <c:showCatName val="0"/>
          <c:showSerName val="0"/>
          <c:showPercent val="0"/>
          <c:showBubbleSize val="0"/>
        </c:dLbls>
        <c:gapWidth val="150"/>
        <c:axId val="224357760"/>
        <c:axId val="22437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7CD0-4D27-B40E-39682941AAC2}"/>
            </c:ext>
          </c:extLst>
        </c:ser>
        <c:dLbls>
          <c:showLegendKey val="0"/>
          <c:showVal val="0"/>
          <c:showCatName val="0"/>
          <c:showSerName val="0"/>
          <c:showPercent val="0"/>
          <c:showBubbleSize val="0"/>
        </c:dLbls>
        <c:marker val="1"/>
        <c:smooth val="0"/>
        <c:axId val="224357760"/>
        <c:axId val="224376320"/>
      </c:lineChart>
      <c:catAx>
        <c:axId val="224357760"/>
        <c:scaling>
          <c:orientation val="minMax"/>
        </c:scaling>
        <c:delete val="1"/>
        <c:axPos val="b"/>
        <c:numFmt formatCode="General" sourceLinked="1"/>
        <c:majorTickMark val="none"/>
        <c:minorTickMark val="none"/>
        <c:tickLblPos val="none"/>
        <c:crossAx val="224376320"/>
        <c:crosses val="autoZero"/>
        <c:auto val="1"/>
        <c:lblAlgn val="ctr"/>
        <c:lblOffset val="100"/>
        <c:noMultiLvlLbl val="1"/>
      </c:catAx>
      <c:valAx>
        <c:axId val="22437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35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L1" zoomScale="70" zoomScaleNormal="70" zoomScaleSheetLayoutView="70" workbookViewId="0">
      <selection activeCell="NJ12" sqref="NJ1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熊本県山都町　山都町包括医療センターそよう病院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14677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4480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97.6</v>
      </c>
      <c r="Q33" s="130"/>
      <c r="R33" s="130"/>
      <c r="S33" s="130"/>
      <c r="T33" s="130"/>
      <c r="U33" s="130"/>
      <c r="V33" s="130"/>
      <c r="W33" s="130"/>
      <c r="X33" s="130"/>
      <c r="Y33" s="130"/>
      <c r="Z33" s="130"/>
      <c r="AA33" s="130"/>
      <c r="AB33" s="130"/>
      <c r="AC33" s="130"/>
      <c r="AD33" s="131"/>
      <c r="AE33" s="129">
        <f>データ!AI7</f>
        <v>101.7</v>
      </c>
      <c r="AF33" s="130"/>
      <c r="AG33" s="130"/>
      <c r="AH33" s="130"/>
      <c r="AI33" s="130"/>
      <c r="AJ33" s="130"/>
      <c r="AK33" s="130"/>
      <c r="AL33" s="130"/>
      <c r="AM33" s="130"/>
      <c r="AN33" s="130"/>
      <c r="AO33" s="130"/>
      <c r="AP33" s="130"/>
      <c r="AQ33" s="130"/>
      <c r="AR33" s="130"/>
      <c r="AS33" s="131"/>
      <c r="AT33" s="129">
        <f>データ!AJ7</f>
        <v>111.5</v>
      </c>
      <c r="AU33" s="130"/>
      <c r="AV33" s="130"/>
      <c r="AW33" s="130"/>
      <c r="AX33" s="130"/>
      <c r="AY33" s="130"/>
      <c r="AZ33" s="130"/>
      <c r="BA33" s="130"/>
      <c r="BB33" s="130"/>
      <c r="BC33" s="130"/>
      <c r="BD33" s="130"/>
      <c r="BE33" s="130"/>
      <c r="BF33" s="130"/>
      <c r="BG33" s="130"/>
      <c r="BH33" s="131"/>
      <c r="BI33" s="129">
        <f>データ!AK7</f>
        <v>100.2</v>
      </c>
      <c r="BJ33" s="130"/>
      <c r="BK33" s="130"/>
      <c r="BL33" s="130"/>
      <c r="BM33" s="130"/>
      <c r="BN33" s="130"/>
      <c r="BO33" s="130"/>
      <c r="BP33" s="130"/>
      <c r="BQ33" s="130"/>
      <c r="BR33" s="130"/>
      <c r="BS33" s="130"/>
      <c r="BT33" s="130"/>
      <c r="BU33" s="130"/>
      <c r="BV33" s="130"/>
      <c r="BW33" s="131"/>
      <c r="BX33" s="129">
        <f>データ!AL7</f>
        <v>95.8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87.1</v>
      </c>
      <c r="DE33" s="130"/>
      <c r="DF33" s="130"/>
      <c r="DG33" s="130"/>
      <c r="DH33" s="130"/>
      <c r="DI33" s="130"/>
      <c r="DJ33" s="130"/>
      <c r="DK33" s="130"/>
      <c r="DL33" s="130"/>
      <c r="DM33" s="130"/>
      <c r="DN33" s="130"/>
      <c r="DO33" s="130"/>
      <c r="DP33" s="130"/>
      <c r="DQ33" s="130"/>
      <c r="DR33" s="131"/>
      <c r="DS33" s="129">
        <f>データ!AT7</f>
        <v>92</v>
      </c>
      <c r="DT33" s="130"/>
      <c r="DU33" s="130"/>
      <c r="DV33" s="130"/>
      <c r="DW33" s="130"/>
      <c r="DX33" s="130"/>
      <c r="DY33" s="130"/>
      <c r="DZ33" s="130"/>
      <c r="EA33" s="130"/>
      <c r="EB33" s="130"/>
      <c r="EC33" s="130"/>
      <c r="ED33" s="130"/>
      <c r="EE33" s="130"/>
      <c r="EF33" s="130"/>
      <c r="EG33" s="131"/>
      <c r="EH33" s="129">
        <f>データ!AU7</f>
        <v>101.9</v>
      </c>
      <c r="EI33" s="130"/>
      <c r="EJ33" s="130"/>
      <c r="EK33" s="130"/>
      <c r="EL33" s="130"/>
      <c r="EM33" s="130"/>
      <c r="EN33" s="130"/>
      <c r="EO33" s="130"/>
      <c r="EP33" s="130"/>
      <c r="EQ33" s="130"/>
      <c r="ER33" s="130"/>
      <c r="ES33" s="130"/>
      <c r="ET33" s="130"/>
      <c r="EU33" s="130"/>
      <c r="EV33" s="131"/>
      <c r="EW33" s="129">
        <f>データ!AV7</f>
        <v>92.1</v>
      </c>
      <c r="EX33" s="130"/>
      <c r="EY33" s="130"/>
      <c r="EZ33" s="130"/>
      <c r="FA33" s="130"/>
      <c r="FB33" s="130"/>
      <c r="FC33" s="130"/>
      <c r="FD33" s="130"/>
      <c r="FE33" s="130"/>
      <c r="FF33" s="130"/>
      <c r="FG33" s="130"/>
      <c r="FH33" s="130"/>
      <c r="FI33" s="130"/>
      <c r="FJ33" s="130"/>
      <c r="FK33" s="131"/>
      <c r="FL33" s="129">
        <f>データ!AW7</f>
        <v>84.7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72.900000000000006</v>
      </c>
      <c r="KG33" s="130"/>
      <c r="KH33" s="130"/>
      <c r="KI33" s="130"/>
      <c r="KJ33" s="130"/>
      <c r="KK33" s="130"/>
      <c r="KL33" s="130"/>
      <c r="KM33" s="130"/>
      <c r="KN33" s="130"/>
      <c r="KO33" s="130"/>
      <c r="KP33" s="130"/>
      <c r="KQ33" s="130"/>
      <c r="KR33" s="130"/>
      <c r="KS33" s="130"/>
      <c r="KT33" s="131"/>
      <c r="KU33" s="129">
        <f>データ!BP7</f>
        <v>76</v>
      </c>
      <c r="KV33" s="130"/>
      <c r="KW33" s="130"/>
      <c r="KX33" s="130"/>
      <c r="KY33" s="130"/>
      <c r="KZ33" s="130"/>
      <c r="LA33" s="130"/>
      <c r="LB33" s="130"/>
      <c r="LC33" s="130"/>
      <c r="LD33" s="130"/>
      <c r="LE33" s="130"/>
      <c r="LF33" s="130"/>
      <c r="LG33" s="130"/>
      <c r="LH33" s="130"/>
      <c r="LI33" s="131"/>
      <c r="LJ33" s="129">
        <f>データ!BQ7</f>
        <v>82.4</v>
      </c>
      <c r="LK33" s="130"/>
      <c r="LL33" s="130"/>
      <c r="LM33" s="130"/>
      <c r="LN33" s="130"/>
      <c r="LO33" s="130"/>
      <c r="LP33" s="130"/>
      <c r="LQ33" s="130"/>
      <c r="LR33" s="130"/>
      <c r="LS33" s="130"/>
      <c r="LT33" s="130"/>
      <c r="LU33" s="130"/>
      <c r="LV33" s="130"/>
      <c r="LW33" s="130"/>
      <c r="LX33" s="131"/>
      <c r="LY33" s="129">
        <f>データ!BR7</f>
        <v>76.3</v>
      </c>
      <c r="LZ33" s="130"/>
      <c r="MA33" s="130"/>
      <c r="MB33" s="130"/>
      <c r="MC33" s="130"/>
      <c r="MD33" s="130"/>
      <c r="ME33" s="130"/>
      <c r="MF33" s="130"/>
      <c r="MG33" s="130"/>
      <c r="MH33" s="130"/>
      <c r="MI33" s="130"/>
      <c r="MJ33" s="130"/>
      <c r="MK33" s="130"/>
      <c r="ML33" s="130"/>
      <c r="MM33" s="131"/>
      <c r="MN33" s="129">
        <f>データ!BS7</f>
        <v>69.400000000000006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174</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23886</v>
      </c>
      <c r="Q55" s="145"/>
      <c r="R55" s="145"/>
      <c r="S55" s="145"/>
      <c r="T55" s="145"/>
      <c r="U55" s="145"/>
      <c r="V55" s="145"/>
      <c r="W55" s="145"/>
      <c r="X55" s="145"/>
      <c r="Y55" s="145"/>
      <c r="Z55" s="145"/>
      <c r="AA55" s="145"/>
      <c r="AB55" s="145"/>
      <c r="AC55" s="145"/>
      <c r="AD55" s="146"/>
      <c r="AE55" s="144">
        <f>データ!CA7</f>
        <v>24880</v>
      </c>
      <c r="AF55" s="145"/>
      <c r="AG55" s="145"/>
      <c r="AH55" s="145"/>
      <c r="AI55" s="145"/>
      <c r="AJ55" s="145"/>
      <c r="AK55" s="145"/>
      <c r="AL55" s="145"/>
      <c r="AM55" s="145"/>
      <c r="AN55" s="145"/>
      <c r="AO55" s="145"/>
      <c r="AP55" s="145"/>
      <c r="AQ55" s="145"/>
      <c r="AR55" s="145"/>
      <c r="AS55" s="146"/>
      <c r="AT55" s="144">
        <f>データ!CB7</f>
        <v>26629</v>
      </c>
      <c r="AU55" s="145"/>
      <c r="AV55" s="145"/>
      <c r="AW55" s="145"/>
      <c r="AX55" s="145"/>
      <c r="AY55" s="145"/>
      <c r="AZ55" s="145"/>
      <c r="BA55" s="145"/>
      <c r="BB55" s="145"/>
      <c r="BC55" s="145"/>
      <c r="BD55" s="145"/>
      <c r="BE55" s="145"/>
      <c r="BF55" s="145"/>
      <c r="BG55" s="145"/>
      <c r="BH55" s="146"/>
      <c r="BI55" s="144">
        <f>データ!CC7</f>
        <v>26297</v>
      </c>
      <c r="BJ55" s="145"/>
      <c r="BK55" s="145"/>
      <c r="BL55" s="145"/>
      <c r="BM55" s="145"/>
      <c r="BN55" s="145"/>
      <c r="BO55" s="145"/>
      <c r="BP55" s="145"/>
      <c r="BQ55" s="145"/>
      <c r="BR55" s="145"/>
      <c r="BS55" s="145"/>
      <c r="BT55" s="145"/>
      <c r="BU55" s="145"/>
      <c r="BV55" s="145"/>
      <c r="BW55" s="146"/>
      <c r="BX55" s="144">
        <f>データ!CD7</f>
        <v>27526</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7308</v>
      </c>
      <c r="DE55" s="145"/>
      <c r="DF55" s="145"/>
      <c r="DG55" s="145"/>
      <c r="DH55" s="145"/>
      <c r="DI55" s="145"/>
      <c r="DJ55" s="145"/>
      <c r="DK55" s="145"/>
      <c r="DL55" s="145"/>
      <c r="DM55" s="145"/>
      <c r="DN55" s="145"/>
      <c r="DO55" s="145"/>
      <c r="DP55" s="145"/>
      <c r="DQ55" s="145"/>
      <c r="DR55" s="146"/>
      <c r="DS55" s="144">
        <f>データ!CL7</f>
        <v>7426</v>
      </c>
      <c r="DT55" s="145"/>
      <c r="DU55" s="145"/>
      <c r="DV55" s="145"/>
      <c r="DW55" s="145"/>
      <c r="DX55" s="145"/>
      <c r="DY55" s="145"/>
      <c r="DZ55" s="145"/>
      <c r="EA55" s="145"/>
      <c r="EB55" s="145"/>
      <c r="EC55" s="145"/>
      <c r="ED55" s="145"/>
      <c r="EE55" s="145"/>
      <c r="EF55" s="145"/>
      <c r="EG55" s="146"/>
      <c r="EH55" s="144">
        <f>データ!CM7</f>
        <v>8164</v>
      </c>
      <c r="EI55" s="145"/>
      <c r="EJ55" s="145"/>
      <c r="EK55" s="145"/>
      <c r="EL55" s="145"/>
      <c r="EM55" s="145"/>
      <c r="EN55" s="145"/>
      <c r="EO55" s="145"/>
      <c r="EP55" s="145"/>
      <c r="EQ55" s="145"/>
      <c r="ER55" s="145"/>
      <c r="ES55" s="145"/>
      <c r="ET55" s="145"/>
      <c r="EU55" s="145"/>
      <c r="EV55" s="146"/>
      <c r="EW55" s="144">
        <f>データ!CN7</f>
        <v>8075</v>
      </c>
      <c r="EX55" s="145"/>
      <c r="EY55" s="145"/>
      <c r="EZ55" s="145"/>
      <c r="FA55" s="145"/>
      <c r="FB55" s="145"/>
      <c r="FC55" s="145"/>
      <c r="FD55" s="145"/>
      <c r="FE55" s="145"/>
      <c r="FF55" s="145"/>
      <c r="FG55" s="145"/>
      <c r="FH55" s="145"/>
      <c r="FI55" s="145"/>
      <c r="FJ55" s="145"/>
      <c r="FK55" s="146"/>
      <c r="FL55" s="144">
        <f>データ!CO7</f>
        <v>8124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70.5</v>
      </c>
      <c r="GS55" s="130"/>
      <c r="GT55" s="130"/>
      <c r="GU55" s="130"/>
      <c r="GV55" s="130"/>
      <c r="GW55" s="130"/>
      <c r="GX55" s="130"/>
      <c r="GY55" s="130"/>
      <c r="GZ55" s="130"/>
      <c r="HA55" s="130"/>
      <c r="HB55" s="130"/>
      <c r="HC55" s="130"/>
      <c r="HD55" s="130"/>
      <c r="HE55" s="130"/>
      <c r="HF55" s="131"/>
      <c r="HG55" s="129">
        <f>データ!CW7</f>
        <v>69.8</v>
      </c>
      <c r="HH55" s="130"/>
      <c r="HI55" s="130"/>
      <c r="HJ55" s="130"/>
      <c r="HK55" s="130"/>
      <c r="HL55" s="130"/>
      <c r="HM55" s="130"/>
      <c r="HN55" s="130"/>
      <c r="HO55" s="130"/>
      <c r="HP55" s="130"/>
      <c r="HQ55" s="130"/>
      <c r="HR55" s="130"/>
      <c r="HS55" s="130"/>
      <c r="HT55" s="130"/>
      <c r="HU55" s="131"/>
      <c r="HV55" s="129">
        <f>データ!CX7</f>
        <v>62.9</v>
      </c>
      <c r="HW55" s="130"/>
      <c r="HX55" s="130"/>
      <c r="HY55" s="130"/>
      <c r="HZ55" s="130"/>
      <c r="IA55" s="130"/>
      <c r="IB55" s="130"/>
      <c r="IC55" s="130"/>
      <c r="ID55" s="130"/>
      <c r="IE55" s="130"/>
      <c r="IF55" s="130"/>
      <c r="IG55" s="130"/>
      <c r="IH55" s="130"/>
      <c r="II55" s="130"/>
      <c r="IJ55" s="131"/>
      <c r="IK55" s="129">
        <f>データ!CY7</f>
        <v>70</v>
      </c>
      <c r="IL55" s="130"/>
      <c r="IM55" s="130"/>
      <c r="IN55" s="130"/>
      <c r="IO55" s="130"/>
      <c r="IP55" s="130"/>
      <c r="IQ55" s="130"/>
      <c r="IR55" s="130"/>
      <c r="IS55" s="130"/>
      <c r="IT55" s="130"/>
      <c r="IU55" s="130"/>
      <c r="IV55" s="130"/>
      <c r="IW55" s="130"/>
      <c r="IX55" s="130"/>
      <c r="IY55" s="131"/>
      <c r="IZ55" s="129">
        <f>データ!CZ7</f>
        <v>74.599999999999994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13.9</v>
      </c>
      <c r="KG55" s="130"/>
      <c r="KH55" s="130"/>
      <c r="KI55" s="130"/>
      <c r="KJ55" s="130"/>
      <c r="KK55" s="130"/>
      <c r="KL55" s="130"/>
      <c r="KM55" s="130"/>
      <c r="KN55" s="130"/>
      <c r="KO55" s="130"/>
      <c r="KP55" s="130"/>
      <c r="KQ55" s="130"/>
      <c r="KR55" s="130"/>
      <c r="KS55" s="130"/>
      <c r="KT55" s="131"/>
      <c r="KU55" s="129">
        <f>データ!DH7</f>
        <v>13.4</v>
      </c>
      <c r="KV55" s="130"/>
      <c r="KW55" s="130"/>
      <c r="KX55" s="130"/>
      <c r="KY55" s="130"/>
      <c r="KZ55" s="130"/>
      <c r="LA55" s="130"/>
      <c r="LB55" s="130"/>
      <c r="LC55" s="130"/>
      <c r="LD55" s="130"/>
      <c r="LE55" s="130"/>
      <c r="LF55" s="130"/>
      <c r="LG55" s="130"/>
      <c r="LH55" s="130"/>
      <c r="LI55" s="131"/>
      <c r="LJ55" s="129">
        <f>データ!DI7</f>
        <v>12.2</v>
      </c>
      <c r="LK55" s="130"/>
      <c r="LL55" s="130"/>
      <c r="LM55" s="130"/>
      <c r="LN55" s="130"/>
      <c r="LO55" s="130"/>
      <c r="LP55" s="130"/>
      <c r="LQ55" s="130"/>
      <c r="LR55" s="130"/>
      <c r="LS55" s="130"/>
      <c r="LT55" s="130"/>
      <c r="LU55" s="130"/>
      <c r="LV55" s="130"/>
      <c r="LW55" s="130"/>
      <c r="LX55" s="131"/>
      <c r="LY55" s="129">
        <f>データ!DJ7</f>
        <v>12.7</v>
      </c>
      <c r="LZ55" s="130"/>
      <c r="MA55" s="130"/>
      <c r="MB55" s="130"/>
      <c r="MC55" s="130"/>
      <c r="MD55" s="130"/>
      <c r="ME55" s="130"/>
      <c r="MF55" s="130"/>
      <c r="MG55" s="130"/>
      <c r="MH55" s="130"/>
      <c r="MI55" s="130"/>
      <c r="MJ55" s="130"/>
      <c r="MK55" s="130"/>
      <c r="ML55" s="130"/>
      <c r="MM55" s="131"/>
      <c r="MN55" s="129">
        <f>データ!DK7</f>
        <v>12.9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172</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38.5</v>
      </c>
      <c r="V79" s="157"/>
      <c r="W79" s="157"/>
      <c r="X79" s="157"/>
      <c r="Y79" s="157"/>
      <c r="Z79" s="157"/>
      <c r="AA79" s="157"/>
      <c r="AB79" s="157"/>
      <c r="AC79" s="157"/>
      <c r="AD79" s="157"/>
      <c r="AE79" s="157"/>
      <c r="AF79" s="157"/>
      <c r="AG79" s="157"/>
      <c r="AH79" s="157"/>
      <c r="AI79" s="157"/>
      <c r="AJ79" s="157"/>
      <c r="AK79" s="157"/>
      <c r="AL79" s="157"/>
      <c r="AM79" s="157"/>
      <c r="AN79" s="157">
        <f>データ!DS7</f>
        <v>41.1</v>
      </c>
      <c r="AO79" s="157"/>
      <c r="AP79" s="157"/>
      <c r="AQ79" s="157"/>
      <c r="AR79" s="157"/>
      <c r="AS79" s="157"/>
      <c r="AT79" s="157"/>
      <c r="AU79" s="157"/>
      <c r="AV79" s="157"/>
      <c r="AW79" s="157"/>
      <c r="AX79" s="157"/>
      <c r="AY79" s="157"/>
      <c r="AZ79" s="157"/>
      <c r="BA79" s="157"/>
      <c r="BB79" s="157"/>
      <c r="BC79" s="157"/>
      <c r="BD79" s="157"/>
      <c r="BE79" s="157"/>
      <c r="BF79" s="157"/>
      <c r="BG79" s="157">
        <f>データ!DT7</f>
        <v>43.8</v>
      </c>
      <c r="BH79" s="157"/>
      <c r="BI79" s="157"/>
      <c r="BJ79" s="157"/>
      <c r="BK79" s="157"/>
      <c r="BL79" s="157"/>
      <c r="BM79" s="157"/>
      <c r="BN79" s="157"/>
      <c r="BO79" s="157"/>
      <c r="BP79" s="157"/>
      <c r="BQ79" s="157"/>
      <c r="BR79" s="157"/>
      <c r="BS79" s="157"/>
      <c r="BT79" s="157"/>
      <c r="BU79" s="157"/>
      <c r="BV79" s="157"/>
      <c r="BW79" s="157"/>
      <c r="BX79" s="157"/>
      <c r="BY79" s="157"/>
      <c r="BZ79" s="157">
        <f>データ!DU7</f>
        <v>45</v>
      </c>
      <c r="CA79" s="157"/>
      <c r="CB79" s="157"/>
      <c r="CC79" s="157"/>
      <c r="CD79" s="157"/>
      <c r="CE79" s="157"/>
      <c r="CF79" s="157"/>
      <c r="CG79" s="157"/>
      <c r="CH79" s="157"/>
      <c r="CI79" s="157"/>
      <c r="CJ79" s="157"/>
      <c r="CK79" s="157"/>
      <c r="CL79" s="157"/>
      <c r="CM79" s="157"/>
      <c r="CN79" s="157"/>
      <c r="CO79" s="157"/>
      <c r="CP79" s="157"/>
      <c r="CQ79" s="157"/>
      <c r="CR79" s="157"/>
      <c r="CS79" s="157">
        <f>データ!DV7</f>
        <v>48.6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77.599999999999994</v>
      </c>
      <c r="EP79" s="157"/>
      <c r="EQ79" s="157"/>
      <c r="ER79" s="157"/>
      <c r="ES79" s="157"/>
      <c r="ET79" s="157"/>
      <c r="EU79" s="157"/>
      <c r="EV79" s="157"/>
      <c r="EW79" s="157"/>
      <c r="EX79" s="157"/>
      <c r="EY79" s="157"/>
      <c r="EZ79" s="157"/>
      <c r="FA79" s="157"/>
      <c r="FB79" s="157"/>
      <c r="FC79" s="157"/>
      <c r="FD79" s="157"/>
      <c r="FE79" s="157"/>
      <c r="FF79" s="157"/>
      <c r="FG79" s="157"/>
      <c r="FH79" s="157">
        <f>データ!ED7</f>
        <v>80.400000000000006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83.5</v>
      </c>
      <c r="GB79" s="157"/>
      <c r="GC79" s="157"/>
      <c r="GD79" s="157"/>
      <c r="GE79" s="157"/>
      <c r="GF79" s="157"/>
      <c r="GG79" s="157"/>
      <c r="GH79" s="157"/>
      <c r="GI79" s="157"/>
      <c r="GJ79" s="157"/>
      <c r="GK79" s="157"/>
      <c r="GL79" s="157"/>
      <c r="GM79" s="157"/>
      <c r="GN79" s="157"/>
      <c r="GO79" s="157"/>
      <c r="GP79" s="157"/>
      <c r="GQ79" s="157"/>
      <c r="GR79" s="157"/>
      <c r="GS79" s="157"/>
      <c r="GT79" s="157">
        <f>データ!EF7</f>
        <v>75.099999999999994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82.1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41341632</v>
      </c>
      <c r="JK79" s="158"/>
      <c r="JL79" s="158"/>
      <c r="JM79" s="158"/>
      <c r="JN79" s="158"/>
      <c r="JO79" s="158"/>
      <c r="JP79" s="158"/>
      <c r="JQ79" s="158"/>
      <c r="JR79" s="158"/>
      <c r="JS79" s="158"/>
      <c r="JT79" s="158"/>
      <c r="JU79" s="158"/>
      <c r="JV79" s="158"/>
      <c r="JW79" s="158"/>
      <c r="JX79" s="158"/>
      <c r="JY79" s="158"/>
      <c r="JZ79" s="158"/>
      <c r="KA79" s="158"/>
      <c r="KB79" s="158"/>
      <c r="KC79" s="158">
        <f>データ!EO7</f>
        <v>41240281</v>
      </c>
      <c r="KD79" s="158"/>
      <c r="KE79" s="158"/>
      <c r="KF79" s="158"/>
      <c r="KG79" s="158"/>
      <c r="KH79" s="158"/>
      <c r="KI79" s="158"/>
      <c r="KJ79" s="158"/>
      <c r="KK79" s="158"/>
      <c r="KL79" s="158"/>
      <c r="KM79" s="158"/>
      <c r="KN79" s="158"/>
      <c r="KO79" s="158"/>
      <c r="KP79" s="158"/>
      <c r="KQ79" s="158"/>
      <c r="KR79" s="158"/>
      <c r="KS79" s="158"/>
      <c r="KT79" s="158"/>
      <c r="KU79" s="158"/>
      <c r="KV79" s="158">
        <f>データ!EP7</f>
        <v>41186544</v>
      </c>
      <c r="KW79" s="158"/>
      <c r="KX79" s="158"/>
      <c r="KY79" s="158"/>
      <c r="KZ79" s="158"/>
      <c r="LA79" s="158"/>
      <c r="LB79" s="158"/>
      <c r="LC79" s="158"/>
      <c r="LD79" s="158"/>
      <c r="LE79" s="158"/>
      <c r="LF79" s="158"/>
      <c r="LG79" s="158"/>
      <c r="LH79" s="158"/>
      <c r="LI79" s="158"/>
      <c r="LJ79" s="158"/>
      <c r="LK79" s="158"/>
      <c r="LL79" s="158"/>
      <c r="LM79" s="158"/>
      <c r="LN79" s="158"/>
      <c r="LO79" s="158">
        <f>データ!EQ7</f>
        <v>42771579</v>
      </c>
      <c r="LP79" s="158"/>
      <c r="LQ79" s="158"/>
      <c r="LR79" s="158"/>
      <c r="LS79" s="158"/>
      <c r="LT79" s="158"/>
      <c r="LU79" s="158"/>
      <c r="LV79" s="158"/>
      <c r="LW79" s="158"/>
      <c r="LX79" s="158"/>
      <c r="LY79" s="158"/>
      <c r="LZ79" s="158"/>
      <c r="MA79" s="158"/>
      <c r="MB79" s="158"/>
      <c r="MC79" s="158"/>
      <c r="MD79" s="158"/>
      <c r="ME79" s="158"/>
      <c r="MF79" s="158"/>
      <c r="MG79" s="158"/>
      <c r="MH79" s="158">
        <f>データ!ER7</f>
        <v>42687526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52.6</v>
      </c>
      <c r="V80" s="157"/>
      <c r="W80" s="157"/>
      <c r="X80" s="157"/>
      <c r="Y80" s="157"/>
      <c r="Z80" s="157"/>
      <c r="AA80" s="157"/>
      <c r="AB80" s="157"/>
      <c r="AC80" s="157"/>
      <c r="AD80" s="157"/>
      <c r="AE80" s="157"/>
      <c r="AF80" s="157"/>
      <c r="AG80" s="157"/>
      <c r="AH80" s="157"/>
      <c r="AI80" s="157"/>
      <c r="AJ80" s="157"/>
      <c r="AK80" s="157"/>
      <c r="AL80" s="157"/>
      <c r="AM80" s="157"/>
      <c r="AN80" s="157">
        <f>データ!DX7</f>
        <v>54.2</v>
      </c>
      <c r="AO80" s="157"/>
      <c r="AP80" s="157"/>
      <c r="AQ80" s="157"/>
      <c r="AR80" s="157"/>
      <c r="AS80" s="157"/>
      <c r="AT80" s="157"/>
      <c r="AU80" s="157"/>
      <c r="AV80" s="157"/>
      <c r="AW80" s="157"/>
      <c r="AX80" s="157"/>
      <c r="AY80" s="157"/>
      <c r="AZ80" s="157"/>
      <c r="BA80" s="157"/>
      <c r="BB80" s="157"/>
      <c r="BC80" s="157"/>
      <c r="BD80" s="157"/>
      <c r="BE80" s="157"/>
      <c r="BF80" s="157"/>
      <c r="BG80" s="157">
        <f>データ!DY7</f>
        <v>53.8</v>
      </c>
      <c r="BH80" s="157"/>
      <c r="BI80" s="157"/>
      <c r="BJ80" s="157"/>
      <c r="BK80" s="157"/>
      <c r="BL80" s="157"/>
      <c r="BM80" s="157"/>
      <c r="BN80" s="157"/>
      <c r="BO80" s="157"/>
      <c r="BP80" s="157"/>
      <c r="BQ80" s="157"/>
      <c r="BR80" s="157"/>
      <c r="BS80" s="157"/>
      <c r="BT80" s="157"/>
      <c r="BU80" s="157"/>
      <c r="BV80" s="157"/>
      <c r="BW80" s="157"/>
      <c r="BX80" s="157"/>
      <c r="BY80" s="157"/>
      <c r="BZ80" s="157">
        <f>データ!DZ7</f>
        <v>56.1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68</v>
      </c>
      <c r="EP80" s="157"/>
      <c r="EQ80" s="157"/>
      <c r="ER80" s="157"/>
      <c r="ES80" s="157"/>
      <c r="ET80" s="157"/>
      <c r="EU80" s="157"/>
      <c r="EV80" s="157"/>
      <c r="EW80" s="157"/>
      <c r="EX80" s="157"/>
      <c r="EY80" s="157"/>
      <c r="EZ80" s="157"/>
      <c r="FA80" s="157"/>
      <c r="FB80" s="157"/>
      <c r="FC80" s="157"/>
      <c r="FD80" s="157"/>
      <c r="FE80" s="157"/>
      <c r="FF80" s="157"/>
      <c r="FG80" s="157"/>
      <c r="FH80" s="157">
        <f>データ!EI7</f>
        <v>70</v>
      </c>
      <c r="FI80" s="157"/>
      <c r="FJ80" s="157"/>
      <c r="FK80" s="157"/>
      <c r="FL80" s="157"/>
      <c r="FM80" s="157"/>
      <c r="FN80" s="157"/>
      <c r="FO80" s="157"/>
      <c r="FP80" s="157"/>
      <c r="FQ80" s="157"/>
      <c r="FR80" s="157"/>
      <c r="FS80" s="157"/>
      <c r="FT80" s="157"/>
      <c r="FU80" s="157"/>
      <c r="FV80" s="157"/>
      <c r="FW80" s="157"/>
      <c r="FX80" s="157"/>
      <c r="FY80" s="157"/>
      <c r="FZ80" s="157"/>
      <c r="GA80" s="157">
        <f>データ!EJ7</f>
        <v>71</v>
      </c>
      <c r="GB80" s="157"/>
      <c r="GC80" s="157"/>
      <c r="GD80" s="157"/>
      <c r="GE80" s="157"/>
      <c r="GF80" s="157"/>
      <c r="GG80" s="157"/>
      <c r="GH80" s="157"/>
      <c r="GI80" s="157"/>
      <c r="GJ80" s="157"/>
      <c r="GK80" s="157"/>
      <c r="GL80" s="157"/>
      <c r="GM80" s="157"/>
      <c r="GN80" s="157"/>
      <c r="GO80" s="157"/>
      <c r="GP80" s="157"/>
      <c r="GQ80" s="157"/>
      <c r="GR80" s="157"/>
      <c r="GS80" s="157"/>
      <c r="GT80" s="157">
        <f>データ!EK7</f>
        <v>73.2</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36094355</v>
      </c>
      <c r="JK80" s="158"/>
      <c r="JL80" s="158"/>
      <c r="JM80" s="158"/>
      <c r="JN80" s="158"/>
      <c r="JO80" s="158"/>
      <c r="JP80" s="158"/>
      <c r="JQ80" s="158"/>
      <c r="JR80" s="158"/>
      <c r="JS80" s="158"/>
      <c r="JT80" s="158"/>
      <c r="JU80" s="158"/>
      <c r="JV80" s="158"/>
      <c r="JW80" s="158"/>
      <c r="JX80" s="158"/>
      <c r="JY80" s="158"/>
      <c r="JZ80" s="158"/>
      <c r="KA80" s="158"/>
      <c r="KB80" s="158"/>
      <c r="KC80" s="158">
        <f>データ!ET7</f>
        <v>36941419</v>
      </c>
      <c r="KD80" s="158"/>
      <c r="KE80" s="158"/>
      <c r="KF80" s="158"/>
      <c r="KG80" s="158"/>
      <c r="KH80" s="158"/>
      <c r="KI80" s="158"/>
      <c r="KJ80" s="158"/>
      <c r="KK80" s="158"/>
      <c r="KL80" s="158"/>
      <c r="KM80" s="158"/>
      <c r="KN80" s="158"/>
      <c r="KO80" s="158"/>
      <c r="KP80" s="158"/>
      <c r="KQ80" s="158"/>
      <c r="KR80" s="158"/>
      <c r="KS80" s="158"/>
      <c r="KT80" s="158"/>
      <c r="KU80" s="158"/>
      <c r="KV80" s="158">
        <f>データ!EU7</f>
        <v>38480542</v>
      </c>
      <c r="KW80" s="158"/>
      <c r="KX80" s="158"/>
      <c r="KY80" s="158"/>
      <c r="KZ80" s="158"/>
      <c r="LA80" s="158"/>
      <c r="LB80" s="158"/>
      <c r="LC80" s="158"/>
      <c r="LD80" s="158"/>
      <c r="LE80" s="158"/>
      <c r="LF80" s="158"/>
      <c r="LG80" s="158"/>
      <c r="LH80" s="158"/>
      <c r="LI80" s="158"/>
      <c r="LJ80" s="158"/>
      <c r="LK80" s="158"/>
      <c r="LL80" s="158"/>
      <c r="LM80" s="158"/>
      <c r="LN80" s="158"/>
      <c r="LO80" s="158">
        <f>データ!EV7</f>
        <v>38744035</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NFAdEKqakiwK47p3ayARTjsXrz4KWoZ1zIfjM2G5W5ihu7PqtLyfZdYjU4sT1+g8tUjhiZah7GPuz/XKrkXfg==" saltValue="54m9Yff7haKbZpkUBohCF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434477</v>
      </c>
      <c r="D6" s="63">
        <f t="shared" si="2"/>
        <v>46</v>
      </c>
      <c r="E6" s="63">
        <f t="shared" si="2"/>
        <v>6</v>
      </c>
      <c r="F6" s="63">
        <f t="shared" si="2"/>
        <v>0</v>
      </c>
      <c r="G6" s="63">
        <f t="shared" si="2"/>
        <v>1</v>
      </c>
      <c r="H6" s="161" t="str">
        <f>IF(H8&lt;&gt;I8,H8,"")&amp;IF(I8&lt;&gt;J8,I8,"")&amp;"　"&amp;J8</f>
        <v>熊本県山都町　山都町包括医療センターそよう病院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14</v>
      </c>
      <c r="R6" s="63" t="str">
        <f t="shared" si="3"/>
        <v>-</v>
      </c>
      <c r="S6" s="63" t="str">
        <f t="shared" si="3"/>
        <v>ド 透 訓</v>
      </c>
      <c r="T6" s="63" t="str">
        <f t="shared" si="3"/>
        <v>救 臨 へ 輪</v>
      </c>
      <c r="U6" s="64">
        <f>U8</f>
        <v>14677</v>
      </c>
      <c r="V6" s="64">
        <f>V8</f>
        <v>4480</v>
      </c>
      <c r="W6" s="63" t="str">
        <f>W8</f>
        <v>第２種該当</v>
      </c>
      <c r="X6" s="63" t="str">
        <f t="shared" si="3"/>
        <v>１０：１</v>
      </c>
      <c r="Y6" s="64">
        <f t="shared" si="3"/>
        <v>57</v>
      </c>
      <c r="Z6" s="64" t="str">
        <f t="shared" si="3"/>
        <v>-</v>
      </c>
      <c r="AA6" s="64" t="str">
        <f t="shared" si="3"/>
        <v>-</v>
      </c>
      <c r="AB6" s="64" t="str">
        <f t="shared" si="3"/>
        <v>-</v>
      </c>
      <c r="AC6" s="64" t="str">
        <f t="shared" si="3"/>
        <v>-</v>
      </c>
      <c r="AD6" s="64">
        <f t="shared" si="3"/>
        <v>57</v>
      </c>
      <c r="AE6" s="64">
        <f t="shared" si="3"/>
        <v>52</v>
      </c>
      <c r="AF6" s="64" t="str">
        <f t="shared" si="3"/>
        <v>-</v>
      </c>
      <c r="AG6" s="64">
        <f t="shared" si="3"/>
        <v>52</v>
      </c>
      <c r="AH6" s="65">
        <f>IF(AH8="-",NA(),AH8)</f>
        <v>97.6</v>
      </c>
      <c r="AI6" s="65">
        <f t="shared" ref="AI6:AQ6" si="4">IF(AI8="-",NA(),AI8)</f>
        <v>101.7</v>
      </c>
      <c r="AJ6" s="65">
        <f t="shared" si="4"/>
        <v>111.5</v>
      </c>
      <c r="AK6" s="65">
        <f t="shared" si="4"/>
        <v>100.2</v>
      </c>
      <c r="AL6" s="65">
        <f t="shared" si="4"/>
        <v>95.8</v>
      </c>
      <c r="AM6" s="65">
        <f t="shared" si="4"/>
        <v>98</v>
      </c>
      <c r="AN6" s="65">
        <f t="shared" si="4"/>
        <v>98.4</v>
      </c>
      <c r="AO6" s="65">
        <f t="shared" si="4"/>
        <v>98.2</v>
      </c>
      <c r="AP6" s="65">
        <f t="shared" si="4"/>
        <v>97.5</v>
      </c>
      <c r="AQ6" s="65">
        <f t="shared" si="4"/>
        <v>97.7</v>
      </c>
      <c r="AR6" s="65" t="str">
        <f>IF(AR8="-","【-】","【"&amp;SUBSTITUTE(TEXT(AR8,"#,##0.0"),"-","△")&amp;"】")</f>
        <v>【98.2】</v>
      </c>
      <c r="AS6" s="65">
        <f>IF(AS8="-",NA(),AS8)</f>
        <v>87.1</v>
      </c>
      <c r="AT6" s="65">
        <f t="shared" ref="AT6:BB6" si="5">IF(AT8="-",NA(),AT8)</f>
        <v>92</v>
      </c>
      <c r="AU6" s="65">
        <f t="shared" si="5"/>
        <v>101.9</v>
      </c>
      <c r="AV6" s="65">
        <f t="shared" si="5"/>
        <v>92.1</v>
      </c>
      <c r="AW6" s="65">
        <f t="shared" si="5"/>
        <v>84.7</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72.900000000000006</v>
      </c>
      <c r="BP6" s="65">
        <f t="shared" ref="BP6:BX6" si="7">IF(BP8="-",NA(),BP8)</f>
        <v>76</v>
      </c>
      <c r="BQ6" s="65">
        <f t="shared" si="7"/>
        <v>82.4</v>
      </c>
      <c r="BR6" s="65">
        <f t="shared" si="7"/>
        <v>76.3</v>
      </c>
      <c r="BS6" s="65">
        <f t="shared" si="7"/>
        <v>69.400000000000006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23886</v>
      </c>
      <c r="CA6" s="66">
        <f t="shared" ref="CA6:CI6" si="8">IF(CA8="-",NA(),CA8)</f>
        <v>24880</v>
      </c>
      <c r="CB6" s="66">
        <f t="shared" si="8"/>
        <v>26629</v>
      </c>
      <c r="CC6" s="66">
        <f t="shared" si="8"/>
        <v>26297</v>
      </c>
      <c r="CD6" s="66">
        <f t="shared" si="8"/>
        <v>27526</v>
      </c>
      <c r="CE6" s="66">
        <f t="shared" si="8"/>
        <v>24371</v>
      </c>
      <c r="CF6" s="66">
        <f t="shared" si="8"/>
        <v>24882</v>
      </c>
      <c r="CG6" s="66">
        <f t="shared" si="8"/>
        <v>25249</v>
      </c>
      <c r="CH6" s="66">
        <f t="shared" si="8"/>
        <v>25711</v>
      </c>
      <c r="CI6" s="66">
        <f t="shared" si="8"/>
        <v>26415</v>
      </c>
      <c r="CJ6" s="65" t="str">
        <f>IF(CJ8="-","【-】","【"&amp;SUBSTITUTE(TEXT(CJ8,"#,##0"),"-","△")&amp;"】")</f>
        <v>【53,621】</v>
      </c>
      <c r="CK6" s="66">
        <f>IF(CK8="-",NA(),CK8)</f>
        <v>7308</v>
      </c>
      <c r="CL6" s="66">
        <f t="shared" ref="CL6:CT6" si="9">IF(CL8="-",NA(),CL8)</f>
        <v>7426</v>
      </c>
      <c r="CM6" s="66">
        <f t="shared" si="9"/>
        <v>8164</v>
      </c>
      <c r="CN6" s="66">
        <f t="shared" si="9"/>
        <v>8075</v>
      </c>
      <c r="CO6" s="66">
        <f t="shared" si="9"/>
        <v>8124</v>
      </c>
      <c r="CP6" s="66">
        <f t="shared" si="9"/>
        <v>8736</v>
      </c>
      <c r="CQ6" s="66">
        <f t="shared" si="9"/>
        <v>8797</v>
      </c>
      <c r="CR6" s="66">
        <f t="shared" si="9"/>
        <v>8852</v>
      </c>
      <c r="CS6" s="66">
        <f t="shared" si="9"/>
        <v>9060</v>
      </c>
      <c r="CT6" s="66">
        <f t="shared" si="9"/>
        <v>9135</v>
      </c>
      <c r="CU6" s="65" t="str">
        <f>IF(CU8="-","【-】","【"&amp;SUBSTITUTE(TEXT(CU8,"#,##0"),"-","△")&amp;"】")</f>
        <v>【15,586】</v>
      </c>
      <c r="CV6" s="65">
        <f>IF(CV8="-",NA(),CV8)</f>
        <v>70.5</v>
      </c>
      <c r="CW6" s="65">
        <f t="shared" ref="CW6:DE6" si="10">IF(CW8="-",NA(),CW8)</f>
        <v>69.8</v>
      </c>
      <c r="CX6" s="65">
        <f t="shared" si="10"/>
        <v>62.9</v>
      </c>
      <c r="CY6" s="65">
        <f t="shared" si="10"/>
        <v>70</v>
      </c>
      <c r="CZ6" s="65">
        <f t="shared" si="10"/>
        <v>74.599999999999994</v>
      </c>
      <c r="DA6" s="65">
        <f t="shared" si="10"/>
        <v>67.5</v>
      </c>
      <c r="DB6" s="65">
        <f t="shared" si="10"/>
        <v>69.5</v>
      </c>
      <c r="DC6" s="65">
        <f t="shared" si="10"/>
        <v>70.3</v>
      </c>
      <c r="DD6" s="65">
        <f t="shared" si="10"/>
        <v>71.099999999999994</v>
      </c>
      <c r="DE6" s="65">
        <f t="shared" si="10"/>
        <v>72</v>
      </c>
      <c r="DF6" s="65" t="str">
        <f>IF(DF8="-","【-】","【"&amp;SUBSTITUTE(TEXT(DF8,"#,##0.0"),"-","△")&amp;"】")</f>
        <v>【54.6】</v>
      </c>
      <c r="DG6" s="65">
        <f>IF(DG8="-",NA(),DG8)</f>
        <v>13.9</v>
      </c>
      <c r="DH6" s="65">
        <f t="shared" ref="DH6:DP6" si="11">IF(DH8="-",NA(),DH8)</f>
        <v>13.4</v>
      </c>
      <c r="DI6" s="65">
        <f t="shared" si="11"/>
        <v>12.2</v>
      </c>
      <c r="DJ6" s="65">
        <f t="shared" si="11"/>
        <v>12.7</v>
      </c>
      <c r="DK6" s="65">
        <f t="shared" si="11"/>
        <v>12.9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38.5</v>
      </c>
      <c r="DS6" s="65">
        <f t="shared" ref="DS6:EA6" si="12">IF(DS8="-",NA(),DS8)</f>
        <v>41.1</v>
      </c>
      <c r="DT6" s="65">
        <f t="shared" si="12"/>
        <v>43.8</v>
      </c>
      <c r="DU6" s="65">
        <f t="shared" si="12"/>
        <v>45</v>
      </c>
      <c r="DV6" s="65">
        <f t="shared" si="12"/>
        <v>48.6</v>
      </c>
      <c r="DW6" s="65">
        <f t="shared" si="12"/>
        <v>52.6</v>
      </c>
      <c r="DX6" s="65">
        <f t="shared" si="12"/>
        <v>54.2</v>
      </c>
      <c r="DY6" s="65">
        <f t="shared" si="12"/>
        <v>53.8</v>
      </c>
      <c r="DZ6" s="65">
        <f t="shared" si="12"/>
        <v>56.1</v>
      </c>
      <c r="EA6" s="65">
        <f t="shared" si="12"/>
        <v>56.4</v>
      </c>
      <c r="EB6" s="65" t="str">
        <f>IF(EB8="-","【-】","【"&amp;SUBSTITUTE(TEXT(EB8,"#,##0.0"),"-","△")&amp;"】")</f>
        <v>【53.5】</v>
      </c>
      <c r="EC6" s="65">
        <f>IF(EC8="-",NA(),EC8)</f>
        <v>77.599999999999994</v>
      </c>
      <c r="ED6" s="65">
        <f t="shared" ref="ED6:EL6" si="13">IF(ED8="-",NA(),ED8)</f>
        <v>80.400000000000006</v>
      </c>
      <c r="EE6" s="65">
        <f t="shared" si="13"/>
        <v>83.5</v>
      </c>
      <c r="EF6" s="65">
        <f t="shared" si="13"/>
        <v>75.099999999999994</v>
      </c>
      <c r="EG6" s="65">
        <f t="shared" si="13"/>
        <v>82.1</v>
      </c>
      <c r="EH6" s="65">
        <f t="shared" si="13"/>
        <v>68</v>
      </c>
      <c r="EI6" s="65">
        <f t="shared" si="13"/>
        <v>70</v>
      </c>
      <c r="EJ6" s="65">
        <f t="shared" si="13"/>
        <v>71</v>
      </c>
      <c r="EK6" s="65">
        <f t="shared" si="13"/>
        <v>73.2</v>
      </c>
      <c r="EL6" s="65">
        <f t="shared" si="13"/>
        <v>73.400000000000006</v>
      </c>
      <c r="EM6" s="65" t="str">
        <f>IF(EM8="-","【-】","【"&amp;SUBSTITUTE(TEXT(EM8,"#,##0.0"),"-","△")&amp;"】")</f>
        <v>【70.0】</v>
      </c>
      <c r="EN6" s="66">
        <f>IF(EN8="-",NA(),EN8)</f>
        <v>41341632</v>
      </c>
      <c r="EO6" s="66">
        <f t="shared" ref="EO6:EW6" si="14">IF(EO8="-",NA(),EO8)</f>
        <v>41240281</v>
      </c>
      <c r="EP6" s="66">
        <f t="shared" si="14"/>
        <v>41186544</v>
      </c>
      <c r="EQ6" s="66">
        <f t="shared" si="14"/>
        <v>42771579</v>
      </c>
      <c r="ER6" s="66">
        <f t="shared" si="14"/>
        <v>42687526</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152</v>
      </c>
      <c r="B7" s="63">
        <f t="shared" ref="B7:AG7" si="15">B8</f>
        <v>2019</v>
      </c>
      <c r="C7" s="63">
        <f t="shared" si="15"/>
        <v>434477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14</v>
      </c>
      <c r="R7" s="63" t="str">
        <f t="shared" si="15"/>
        <v>-</v>
      </c>
      <c r="S7" s="63" t="str">
        <f t="shared" si="15"/>
        <v>ド 透 訓</v>
      </c>
      <c r="T7" s="63" t="str">
        <f t="shared" si="15"/>
        <v>救 臨 へ 輪</v>
      </c>
      <c r="U7" s="64">
        <f>U8</f>
        <v>14677</v>
      </c>
      <c r="V7" s="64">
        <f>V8</f>
        <v>4480</v>
      </c>
      <c r="W7" s="63" t="str">
        <f>W8</f>
        <v>第２種該当</v>
      </c>
      <c r="X7" s="63" t="str">
        <f t="shared" si="15"/>
        <v>１０：１</v>
      </c>
      <c r="Y7" s="64">
        <f t="shared" si="15"/>
        <v>57</v>
      </c>
      <c r="Z7" s="64" t="str">
        <f t="shared" si="15"/>
        <v>-</v>
      </c>
      <c r="AA7" s="64" t="str">
        <f t="shared" si="15"/>
        <v>-</v>
      </c>
      <c r="AB7" s="64" t="str">
        <f t="shared" si="15"/>
        <v>-</v>
      </c>
      <c r="AC7" s="64" t="str">
        <f t="shared" si="15"/>
        <v>-</v>
      </c>
      <c r="AD7" s="64">
        <f t="shared" si="15"/>
        <v>57</v>
      </c>
      <c r="AE7" s="64">
        <f t="shared" si="15"/>
        <v>52</v>
      </c>
      <c r="AF7" s="64" t="str">
        <f t="shared" si="15"/>
        <v>-</v>
      </c>
      <c r="AG7" s="64">
        <f t="shared" si="15"/>
        <v>52</v>
      </c>
      <c r="AH7" s="65">
        <f>AH8</f>
        <v>97.6</v>
      </c>
      <c r="AI7" s="65">
        <f t="shared" ref="AI7:AQ7" si="16">AI8</f>
        <v>101.7</v>
      </c>
      <c r="AJ7" s="65">
        <f t="shared" si="16"/>
        <v>111.5</v>
      </c>
      <c r="AK7" s="65">
        <f t="shared" si="16"/>
        <v>100.2</v>
      </c>
      <c r="AL7" s="65">
        <f t="shared" si="16"/>
        <v>95.8</v>
      </c>
      <c r="AM7" s="65">
        <f t="shared" si="16"/>
        <v>98</v>
      </c>
      <c r="AN7" s="65">
        <f t="shared" si="16"/>
        <v>98.4</v>
      </c>
      <c r="AO7" s="65">
        <f t="shared" si="16"/>
        <v>98.2</v>
      </c>
      <c r="AP7" s="65">
        <f t="shared" si="16"/>
        <v>97.5</v>
      </c>
      <c r="AQ7" s="65">
        <f t="shared" si="16"/>
        <v>97.7</v>
      </c>
      <c r="AR7" s="65"/>
      <c r="AS7" s="65">
        <f>AS8</f>
        <v>87.1</v>
      </c>
      <c r="AT7" s="65">
        <f t="shared" ref="AT7:BB7" si="17">AT8</f>
        <v>92</v>
      </c>
      <c r="AU7" s="65">
        <f t="shared" si="17"/>
        <v>101.9</v>
      </c>
      <c r="AV7" s="65">
        <f t="shared" si="17"/>
        <v>92.1</v>
      </c>
      <c r="AW7" s="65">
        <f t="shared" si="17"/>
        <v>84.7</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72.900000000000006</v>
      </c>
      <c r="BP7" s="65">
        <f t="shared" ref="BP7:BX7" si="19">BP8</f>
        <v>76</v>
      </c>
      <c r="BQ7" s="65">
        <f t="shared" si="19"/>
        <v>82.4</v>
      </c>
      <c r="BR7" s="65">
        <f t="shared" si="19"/>
        <v>76.3</v>
      </c>
      <c r="BS7" s="65">
        <f t="shared" si="19"/>
        <v>69.400000000000006</v>
      </c>
      <c r="BT7" s="65">
        <f t="shared" si="19"/>
        <v>66.599999999999994</v>
      </c>
      <c r="BU7" s="65">
        <f t="shared" si="19"/>
        <v>66.8</v>
      </c>
      <c r="BV7" s="65">
        <f t="shared" si="19"/>
        <v>67.900000000000006</v>
      </c>
      <c r="BW7" s="65">
        <f t="shared" si="19"/>
        <v>66.900000000000006</v>
      </c>
      <c r="BX7" s="65">
        <f t="shared" si="19"/>
        <v>66.099999999999994</v>
      </c>
      <c r="BY7" s="65"/>
      <c r="BZ7" s="66">
        <f>BZ8</f>
        <v>23886</v>
      </c>
      <c r="CA7" s="66">
        <f t="shared" ref="CA7:CI7" si="20">CA8</f>
        <v>24880</v>
      </c>
      <c r="CB7" s="66">
        <f t="shared" si="20"/>
        <v>26629</v>
      </c>
      <c r="CC7" s="66">
        <f t="shared" si="20"/>
        <v>26297</v>
      </c>
      <c r="CD7" s="66">
        <f t="shared" si="20"/>
        <v>27526</v>
      </c>
      <c r="CE7" s="66">
        <f t="shared" si="20"/>
        <v>24371</v>
      </c>
      <c r="CF7" s="66">
        <f t="shared" si="20"/>
        <v>24882</v>
      </c>
      <c r="CG7" s="66">
        <f t="shared" si="20"/>
        <v>25249</v>
      </c>
      <c r="CH7" s="66">
        <f t="shared" si="20"/>
        <v>25711</v>
      </c>
      <c r="CI7" s="66">
        <f t="shared" si="20"/>
        <v>26415</v>
      </c>
      <c r="CJ7" s="65"/>
      <c r="CK7" s="66">
        <f>CK8</f>
        <v>7308</v>
      </c>
      <c r="CL7" s="66">
        <f t="shared" ref="CL7:CT7" si="21">CL8</f>
        <v>7426</v>
      </c>
      <c r="CM7" s="66">
        <f t="shared" si="21"/>
        <v>8164</v>
      </c>
      <c r="CN7" s="66">
        <f t="shared" si="21"/>
        <v>8075</v>
      </c>
      <c r="CO7" s="66">
        <f t="shared" si="21"/>
        <v>8124</v>
      </c>
      <c r="CP7" s="66">
        <f t="shared" si="21"/>
        <v>8736</v>
      </c>
      <c r="CQ7" s="66">
        <f t="shared" si="21"/>
        <v>8797</v>
      </c>
      <c r="CR7" s="66">
        <f t="shared" si="21"/>
        <v>8852</v>
      </c>
      <c r="CS7" s="66">
        <f t="shared" si="21"/>
        <v>9060</v>
      </c>
      <c r="CT7" s="66">
        <f t="shared" si="21"/>
        <v>9135</v>
      </c>
      <c r="CU7" s="65"/>
      <c r="CV7" s="65">
        <f>CV8</f>
        <v>70.5</v>
      </c>
      <c r="CW7" s="65">
        <f t="shared" ref="CW7:DE7" si="22">CW8</f>
        <v>69.8</v>
      </c>
      <c r="CX7" s="65">
        <f t="shared" si="22"/>
        <v>62.9</v>
      </c>
      <c r="CY7" s="65">
        <f t="shared" si="22"/>
        <v>70</v>
      </c>
      <c r="CZ7" s="65">
        <f t="shared" si="22"/>
        <v>74.599999999999994</v>
      </c>
      <c r="DA7" s="65">
        <f t="shared" si="22"/>
        <v>67.5</v>
      </c>
      <c r="DB7" s="65">
        <f t="shared" si="22"/>
        <v>69.5</v>
      </c>
      <c r="DC7" s="65">
        <f t="shared" si="22"/>
        <v>70.3</v>
      </c>
      <c r="DD7" s="65">
        <f t="shared" si="22"/>
        <v>71.099999999999994</v>
      </c>
      <c r="DE7" s="65">
        <f t="shared" si="22"/>
        <v>72</v>
      </c>
      <c r="DF7" s="65"/>
      <c r="DG7" s="65">
        <f>DG8</f>
        <v>13.9</v>
      </c>
      <c r="DH7" s="65">
        <f t="shared" ref="DH7:DP7" si="23">DH8</f>
        <v>13.4</v>
      </c>
      <c r="DI7" s="65">
        <f t="shared" si="23"/>
        <v>12.2</v>
      </c>
      <c r="DJ7" s="65">
        <f t="shared" si="23"/>
        <v>12.7</v>
      </c>
      <c r="DK7" s="65">
        <f t="shared" si="23"/>
        <v>12.9</v>
      </c>
      <c r="DL7" s="65">
        <f t="shared" si="23"/>
        <v>17.899999999999999</v>
      </c>
      <c r="DM7" s="65">
        <f t="shared" si="23"/>
        <v>17.399999999999999</v>
      </c>
      <c r="DN7" s="65">
        <f t="shared" si="23"/>
        <v>17</v>
      </c>
      <c r="DO7" s="65">
        <f t="shared" si="23"/>
        <v>16.5</v>
      </c>
      <c r="DP7" s="65">
        <f t="shared" si="23"/>
        <v>16</v>
      </c>
      <c r="DQ7" s="65"/>
      <c r="DR7" s="65">
        <f>DR8</f>
        <v>38.5</v>
      </c>
      <c r="DS7" s="65">
        <f t="shared" ref="DS7:EA7" si="24">DS8</f>
        <v>41.1</v>
      </c>
      <c r="DT7" s="65">
        <f t="shared" si="24"/>
        <v>43.8</v>
      </c>
      <c r="DU7" s="65">
        <f t="shared" si="24"/>
        <v>45</v>
      </c>
      <c r="DV7" s="65">
        <f t="shared" si="24"/>
        <v>48.6</v>
      </c>
      <c r="DW7" s="65">
        <f t="shared" si="24"/>
        <v>52.6</v>
      </c>
      <c r="DX7" s="65">
        <f t="shared" si="24"/>
        <v>54.2</v>
      </c>
      <c r="DY7" s="65">
        <f t="shared" si="24"/>
        <v>53.8</v>
      </c>
      <c r="DZ7" s="65">
        <f t="shared" si="24"/>
        <v>56.1</v>
      </c>
      <c r="EA7" s="65">
        <f t="shared" si="24"/>
        <v>56.4</v>
      </c>
      <c r="EB7" s="65"/>
      <c r="EC7" s="65">
        <f>EC8</f>
        <v>77.599999999999994</v>
      </c>
      <c r="ED7" s="65">
        <f t="shared" ref="ED7:EL7" si="25">ED8</f>
        <v>80.400000000000006</v>
      </c>
      <c r="EE7" s="65">
        <f t="shared" si="25"/>
        <v>83.5</v>
      </c>
      <c r="EF7" s="65">
        <f t="shared" si="25"/>
        <v>75.099999999999994</v>
      </c>
      <c r="EG7" s="65">
        <f t="shared" si="25"/>
        <v>82.1</v>
      </c>
      <c r="EH7" s="65">
        <f t="shared" si="25"/>
        <v>68</v>
      </c>
      <c r="EI7" s="65">
        <f t="shared" si="25"/>
        <v>70</v>
      </c>
      <c r="EJ7" s="65">
        <f t="shared" si="25"/>
        <v>71</v>
      </c>
      <c r="EK7" s="65">
        <f t="shared" si="25"/>
        <v>73.2</v>
      </c>
      <c r="EL7" s="65">
        <f t="shared" si="25"/>
        <v>73.400000000000006</v>
      </c>
      <c r="EM7" s="65"/>
      <c r="EN7" s="66">
        <f>EN8</f>
        <v>41341632</v>
      </c>
      <c r="EO7" s="66">
        <f t="shared" ref="EO7:EW7" si="26">EO8</f>
        <v>41240281</v>
      </c>
      <c r="EP7" s="66">
        <f t="shared" si="26"/>
        <v>41186544</v>
      </c>
      <c r="EQ7" s="66">
        <f t="shared" si="26"/>
        <v>42771579</v>
      </c>
      <c r="ER7" s="66">
        <f t="shared" si="26"/>
        <v>42687526</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434477</v>
      </c>
      <c r="D8" s="68">
        <v>46</v>
      </c>
      <c r="E8" s="68">
        <v>6</v>
      </c>
      <c r="F8" s="68">
        <v>0</v>
      </c>
      <c r="G8" s="68">
        <v>1</v>
      </c>
      <c r="H8" s="68" t="s">
        <v>153</v>
      </c>
      <c r="I8" s="68" t="s">
        <v>154</v>
      </c>
      <c r="J8" s="68" t="s">
        <v>155</v>
      </c>
      <c r="K8" s="68" t="s">
        <v>156</v>
      </c>
      <c r="L8" s="68" t="s">
        <v>157</v>
      </c>
      <c r="M8" s="68" t="s">
        <v>158</v>
      </c>
      <c r="N8" s="68" t="s">
        <v>159</v>
      </c>
      <c r="O8" s="68" t="s">
        <v>160</v>
      </c>
      <c r="P8" s="68" t="s">
        <v>161</v>
      </c>
      <c r="Q8" s="69">
        <v>14</v>
      </c>
      <c r="R8" s="68" t="s">
        <v>38</v>
      </c>
      <c r="S8" s="68" t="s">
        <v>162</v>
      </c>
      <c r="T8" s="68" t="s">
        <v>163</v>
      </c>
      <c r="U8" s="69">
        <v>14677</v>
      </c>
      <c r="V8" s="69">
        <v>4480</v>
      </c>
      <c r="W8" s="68" t="s">
        <v>164</v>
      </c>
      <c r="X8" s="70" t="s">
        <v>165</v>
      </c>
      <c r="Y8" s="69">
        <v>57</v>
      </c>
      <c r="Z8" s="69" t="s">
        <v>38</v>
      </c>
      <c r="AA8" s="69" t="s">
        <v>38</v>
      </c>
      <c r="AB8" s="69" t="s">
        <v>38</v>
      </c>
      <c r="AC8" s="69" t="s">
        <v>38</v>
      </c>
      <c r="AD8" s="69">
        <v>57</v>
      </c>
      <c r="AE8" s="69">
        <v>52</v>
      </c>
      <c r="AF8" s="69" t="s">
        <v>38</v>
      </c>
      <c r="AG8" s="69">
        <v>52</v>
      </c>
      <c r="AH8" s="71">
        <v>97.6</v>
      </c>
      <c r="AI8" s="71">
        <v>101.7</v>
      </c>
      <c r="AJ8" s="71">
        <v>111.5</v>
      </c>
      <c r="AK8" s="71">
        <v>100.2</v>
      </c>
      <c r="AL8" s="71">
        <v>95.8</v>
      </c>
      <c r="AM8" s="71">
        <v>98</v>
      </c>
      <c r="AN8" s="71">
        <v>98.4</v>
      </c>
      <c r="AO8" s="71">
        <v>98.2</v>
      </c>
      <c r="AP8" s="71">
        <v>97.5</v>
      </c>
      <c r="AQ8" s="71">
        <v>97.7</v>
      </c>
      <c r="AR8" s="71">
        <v>98.2</v>
      </c>
      <c r="AS8" s="71">
        <v>87.1</v>
      </c>
      <c r="AT8" s="71">
        <v>92</v>
      </c>
      <c r="AU8" s="71">
        <v>101.9</v>
      </c>
      <c r="AV8" s="71">
        <v>92.1</v>
      </c>
      <c r="AW8" s="71">
        <v>84.7</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72.900000000000006</v>
      </c>
      <c r="BP8" s="71">
        <v>76</v>
      </c>
      <c r="BQ8" s="71">
        <v>82.4</v>
      </c>
      <c r="BR8" s="71">
        <v>76.3</v>
      </c>
      <c r="BS8" s="71">
        <v>69.400000000000006</v>
      </c>
      <c r="BT8" s="71">
        <v>66.599999999999994</v>
      </c>
      <c r="BU8" s="71">
        <v>66.8</v>
      </c>
      <c r="BV8" s="71">
        <v>67.900000000000006</v>
      </c>
      <c r="BW8" s="71">
        <v>66.900000000000006</v>
      </c>
      <c r="BX8" s="71">
        <v>66.099999999999994</v>
      </c>
      <c r="BY8" s="71">
        <v>74.7</v>
      </c>
      <c r="BZ8" s="72">
        <v>23886</v>
      </c>
      <c r="CA8" s="72">
        <v>24880</v>
      </c>
      <c r="CB8" s="72">
        <v>26629</v>
      </c>
      <c r="CC8" s="72">
        <v>26297</v>
      </c>
      <c r="CD8" s="72">
        <v>27526</v>
      </c>
      <c r="CE8" s="72">
        <v>24371</v>
      </c>
      <c r="CF8" s="72">
        <v>24882</v>
      </c>
      <c r="CG8" s="72">
        <v>25249</v>
      </c>
      <c r="CH8" s="72">
        <v>25711</v>
      </c>
      <c r="CI8" s="72">
        <v>26415</v>
      </c>
      <c r="CJ8" s="71">
        <v>53621</v>
      </c>
      <c r="CK8" s="72">
        <v>7308</v>
      </c>
      <c r="CL8" s="72">
        <v>7426</v>
      </c>
      <c r="CM8" s="72">
        <v>8164</v>
      </c>
      <c r="CN8" s="72">
        <v>8075</v>
      </c>
      <c r="CO8" s="72">
        <v>8124</v>
      </c>
      <c r="CP8" s="72">
        <v>8736</v>
      </c>
      <c r="CQ8" s="72">
        <v>8797</v>
      </c>
      <c r="CR8" s="72">
        <v>8852</v>
      </c>
      <c r="CS8" s="72">
        <v>9060</v>
      </c>
      <c r="CT8" s="72">
        <v>9135</v>
      </c>
      <c r="CU8" s="71">
        <v>15586</v>
      </c>
      <c r="CV8" s="72">
        <v>70.5</v>
      </c>
      <c r="CW8" s="72">
        <v>69.8</v>
      </c>
      <c r="CX8" s="72">
        <v>62.9</v>
      </c>
      <c r="CY8" s="72">
        <v>70</v>
      </c>
      <c r="CZ8" s="72">
        <v>74.599999999999994</v>
      </c>
      <c r="DA8" s="72">
        <v>67.5</v>
      </c>
      <c r="DB8" s="72">
        <v>69.5</v>
      </c>
      <c r="DC8" s="72">
        <v>70.3</v>
      </c>
      <c r="DD8" s="72">
        <v>71.099999999999994</v>
      </c>
      <c r="DE8" s="72">
        <v>72</v>
      </c>
      <c r="DF8" s="72">
        <v>54.6</v>
      </c>
      <c r="DG8" s="72">
        <v>13.9</v>
      </c>
      <c r="DH8" s="72">
        <v>13.4</v>
      </c>
      <c r="DI8" s="72">
        <v>12.2</v>
      </c>
      <c r="DJ8" s="72">
        <v>12.7</v>
      </c>
      <c r="DK8" s="72">
        <v>12.9</v>
      </c>
      <c r="DL8" s="72">
        <v>17.899999999999999</v>
      </c>
      <c r="DM8" s="72">
        <v>17.399999999999999</v>
      </c>
      <c r="DN8" s="72">
        <v>17</v>
      </c>
      <c r="DO8" s="72">
        <v>16.5</v>
      </c>
      <c r="DP8" s="72">
        <v>16</v>
      </c>
      <c r="DQ8" s="72">
        <v>25</v>
      </c>
      <c r="DR8" s="71">
        <v>38.5</v>
      </c>
      <c r="DS8" s="71">
        <v>41.1</v>
      </c>
      <c r="DT8" s="71">
        <v>43.8</v>
      </c>
      <c r="DU8" s="71">
        <v>45</v>
      </c>
      <c r="DV8" s="71">
        <v>48.6</v>
      </c>
      <c r="DW8" s="71">
        <v>52.6</v>
      </c>
      <c r="DX8" s="71">
        <v>54.2</v>
      </c>
      <c r="DY8" s="71">
        <v>53.8</v>
      </c>
      <c r="DZ8" s="71">
        <v>56.1</v>
      </c>
      <c r="EA8" s="71">
        <v>56.4</v>
      </c>
      <c r="EB8" s="71">
        <v>53.5</v>
      </c>
      <c r="EC8" s="71">
        <v>77.599999999999994</v>
      </c>
      <c r="ED8" s="71">
        <v>80.400000000000006</v>
      </c>
      <c r="EE8" s="71">
        <v>83.5</v>
      </c>
      <c r="EF8" s="71">
        <v>75.099999999999994</v>
      </c>
      <c r="EG8" s="71">
        <v>82.1</v>
      </c>
      <c r="EH8" s="71">
        <v>68</v>
      </c>
      <c r="EI8" s="71">
        <v>70</v>
      </c>
      <c r="EJ8" s="71">
        <v>71</v>
      </c>
      <c r="EK8" s="71">
        <v>73.2</v>
      </c>
      <c r="EL8" s="71">
        <v>73.400000000000006</v>
      </c>
      <c r="EM8" s="71">
        <v>70</v>
      </c>
      <c r="EN8" s="72">
        <v>41341632</v>
      </c>
      <c r="EO8" s="72">
        <v>41240281</v>
      </c>
      <c r="EP8" s="72">
        <v>41186544</v>
      </c>
      <c r="EQ8" s="72">
        <v>42771579</v>
      </c>
      <c r="ER8" s="72">
        <v>42687526</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