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1.17.20\data\建設課\公営企業 経営比較分析表\R1年度分\"/>
    </mc:Choice>
  </mc:AlternateContent>
  <workbookProtection workbookAlgorithmName="SHA-512" workbookHashValue="BXisp/2Sk9arsYkG2KfjOgODHlfvYCf63+SGCUdEAgTKOT+V3nua2wjN0lXI++gfM0mGY7ZFbCOrT4DQHOohCA==" workbookSaltValue="Rlh5pvWoqPoRnbgXZtoQz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I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<sst xmlns="http://schemas.openxmlformats.org/spreadsheetml/2006/main" count="233" uniqueCount="117">
  <si>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</si>
  <si>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</si>
  <si>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</si>
  <si>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</si>
  <si>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</si>
  <si>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</si>
  <si>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</si>
  <si>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</si>
  <si>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</si>
  <si>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</si>
  <si>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</si>
  <si>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</si>
  <si>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</si>
  <si>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</si>
  <si>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</si>
  <si>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</si>
  <si>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</si>
  <si>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</si>
  <si>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</si>
  <si>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</si>
  <si>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</si>
  <si>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</si>
  <si>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</si>
  <si>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</si>
  <si>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</si>
  <si>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</si>
  <si>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</si>
  <si>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</si>
  <si>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</si>
  <si>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</si>
  <si>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</si>
  <si>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</si>
  <si>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</si>
  <si>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</si>
  <si>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</si>
  <si>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</si>
  <si>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</si>
  <si>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</si>
  <si>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</si>
  <si>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</si>
  <si>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</si>
  <si>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</si>
  <si>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</si>
  <si>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</si>
  <si>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</si>
  <si>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</si>
  <si>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</si>
  <si>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</si>
  <si>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</si>
  <si>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</si>
  <si>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</si>
  <si>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</si>
  <si>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</si>
  <si>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</si>
  <si>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</si>
  <si>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</si>
  <si>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</si>
  <si>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</si>
  <si>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</si>
  <si>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</si>
  <si>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</si>
  <si>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</si>
  <si>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</si>
  <si>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</si>
  <si>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</si>
  <si>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</si>
  <si>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</si>
  <si>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</si>
  <si>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</si>
  <si>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</si>
  <si>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</si>
  <si>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</si>
  <si>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</si>
  <si>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</si>
  <si>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</si>
  <si>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</si>
  <si>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</si>
  <si>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</si>
  <si>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</si>
  <si>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</si>
  <si>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</si>
  <si>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</si>
  <si>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</si>
  <si>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</si>
  <si>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</si>
  <si>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</si>
  <si>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</si>
  <si>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</si>
  <si>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</si>
  <si>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</si>
  <si>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</si>
  <si>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</si>
  <si>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</si>
  <si>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</si>
  <si>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</si>
  <si>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</si>
  <si>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水上村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</si>
  <si>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</si>
  <si>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</si>
  <si>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</si>
  <si>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</si>
  <si>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</si>
  <si>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</si>
  <si>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</si>
  <si>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</si>
  <si>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</si>
  <si>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</si>
  <si>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</si>
  <si>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</si>
  <si>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</si>
  <si>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</si>
  <si>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</si>
  <si>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</si>
  <si>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</si>
  <si>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施設及び管路ともに老朽化が進んでいる。老朽化が進んだ管路については、アセットマネジメント等を行い計画的な更新を図り、施設についても統廃合を含めた計画的かつ適切な施設更新に努める必要がある。</t>
    <rPh sb="0" eb="2">
      <t>シセツ</t>
    </rPh>
    <rPh sb="2" eb="3">
      <t>オヨ</t>
    </rPh>
    <rPh sb="4" eb="6">
      <t>カンロ</t>
    </rPh>
    <rPh sb="9" eb="12">
      <t>ロウキュウカ</t>
    </rPh>
    <rPh sb="13" eb="14">
      <t>スス</t>
    </rPh>
    <rPh sb="19" eb="22">
      <t>ロウキュウカ</t>
    </rPh>
    <rPh sb="23" eb="24">
      <t>スス</t>
    </rPh>
    <rPh sb="26" eb="28">
      <t>カンロ</t>
    </rPh>
    <rPh sb="44" eb="45">
      <t>トウ</t>
    </rPh>
    <rPh sb="46" eb="47">
      <t>オコナ</t>
    </rPh>
    <rPh sb="48" eb="51">
      <t>ケイカクテキ</t>
    </rPh>
    <rPh sb="52" eb="54">
      <t>コウシン</t>
    </rPh>
    <rPh sb="55" eb="56">
      <t>ハカ</t>
    </rPh>
    <rPh sb="58" eb="60">
      <t>シセツ</t>
    </rPh>
    <rPh sb="65" eb="68">
      <t>トウハイゴウ</t>
    </rPh>
    <rPh sb="69" eb="70">
      <t>フク</t>
    </rPh>
    <rPh sb="72" eb="75">
      <t>ケイカクテキ</t>
    </rPh>
    <rPh sb="77" eb="79">
      <t>テキセツ</t>
    </rPh>
    <rPh sb="80" eb="82">
      <t>シセツ</t>
    </rPh>
    <rPh sb="82" eb="84">
      <t>コウシン</t>
    </rPh>
    <rPh sb="85" eb="86">
      <t>ツト</t>
    </rPh>
    <rPh sb="88" eb="90">
      <t>ヒツヨウ</t>
    </rPh>
    <phoneticPr fontId="4"/>
  </si>
  <si>
    <t>収益的収支の状況から類似団体に近い経営が出来ている。給水原価が抑えられていることから、料金回収率は類似団体と比較して高い水準を保っているが、料金未納者対策を適切に実施し今後も回収率の向上を図る。また老朽化に伴う施設更新に備えたアセットマネジメント等の策定・運用が必要であると考える。経営戦略については令和3年3月までに策定する。</t>
    <rPh sb="0" eb="2">
      <t>シュウエキ</t>
    </rPh>
    <rPh sb="2" eb="3">
      <t>テキ</t>
    </rPh>
    <rPh sb="3" eb="5">
      <t>シュウシ</t>
    </rPh>
    <rPh sb="6" eb="8">
      <t>ジョウキョウ</t>
    </rPh>
    <rPh sb="10" eb="12">
      <t>ルイジ</t>
    </rPh>
    <rPh sb="12" eb="14">
      <t>ダンタイ</t>
    </rPh>
    <rPh sb="15" eb="16">
      <t>チカ</t>
    </rPh>
    <rPh sb="17" eb="19">
      <t>ケイエイ</t>
    </rPh>
    <rPh sb="20" eb="22">
      <t>デキ</t>
    </rPh>
    <rPh sb="26" eb="28">
      <t>キュウスイ</t>
    </rPh>
    <rPh sb="28" eb="30">
      <t>ゲンカ</t>
    </rPh>
    <rPh sb="31" eb="32">
      <t>オサ</t>
    </rPh>
    <rPh sb="43" eb="45">
      <t>リョウキン</t>
    </rPh>
    <rPh sb="45" eb="47">
      <t>カイシュウ</t>
    </rPh>
    <rPh sb="47" eb="48">
      <t>リツ</t>
    </rPh>
    <rPh sb="49" eb="51">
      <t>ルイジ</t>
    </rPh>
    <rPh sb="51" eb="53">
      <t>ダンタイ</t>
    </rPh>
    <rPh sb="54" eb="56">
      <t>ヒカク</t>
    </rPh>
    <rPh sb="58" eb="59">
      <t>タカ</t>
    </rPh>
    <rPh sb="60" eb="62">
      <t>スイジュン</t>
    </rPh>
    <rPh sb="63" eb="64">
      <t>タモ</t>
    </rPh>
    <rPh sb="70" eb="72">
      <t>リョウキン</t>
    </rPh>
    <rPh sb="72" eb="74">
      <t>ミノウ</t>
    </rPh>
    <rPh sb="74" eb="75">
      <t>シャ</t>
    </rPh>
    <rPh sb="75" eb="77">
      <t>タイサク</t>
    </rPh>
    <rPh sb="78" eb="80">
      <t>テキセツ</t>
    </rPh>
    <rPh sb="81" eb="83">
      <t>ジッシ</t>
    </rPh>
    <rPh sb="84" eb="86">
      <t>コンゴ</t>
    </rPh>
    <rPh sb="87" eb="89">
      <t>カイシュウ</t>
    </rPh>
    <rPh sb="89" eb="90">
      <t>リツ</t>
    </rPh>
    <rPh sb="91" eb="93">
      <t>コウジョウ</t>
    </rPh>
    <rPh sb="94" eb="95">
      <t>ハカ</t>
    </rPh>
    <rPh sb="99" eb="102">
      <t>ロウキュウカ</t>
    </rPh>
    <rPh sb="103" eb="104">
      <t>トモナ</t>
    </rPh>
    <rPh sb="105" eb="107">
      <t>シセツ</t>
    </rPh>
    <rPh sb="107" eb="109">
      <t>コウシン</t>
    </rPh>
    <rPh sb="110" eb="111">
      <t>ソナ</t>
    </rPh>
    <rPh sb="123" eb="124">
      <t>トウ</t>
    </rPh>
    <rPh sb="125" eb="127">
      <t>サクテイ</t>
    </rPh>
    <rPh sb="128" eb="130">
      <t>ウンヨウ</t>
    </rPh>
    <rPh sb="131" eb="133">
      <t>ヒツヨウ</t>
    </rPh>
    <rPh sb="137" eb="138">
      <t>カンガ</t>
    </rPh>
    <rPh sb="141" eb="143">
      <t>ケイエイ</t>
    </rPh>
    <rPh sb="143" eb="145">
      <t>センリャク</t>
    </rPh>
    <rPh sb="150" eb="152">
      <t>レイワ</t>
    </rPh>
    <rPh sb="153" eb="154">
      <t>ネン</t>
    </rPh>
    <rPh sb="155" eb="156">
      <t>ガツ</t>
    </rPh>
    <rPh sb="159" eb="161">
      <t>サクテイ</t>
    </rPh>
    <phoneticPr fontId="4"/>
  </si>
  <si>
    <t>①当該指標は100％以上で、過去4年間と比較してもほぼ横ばいである。今後の更新投資等に充てる財源を確保するため経営戦略等を策定し、健全な経営を続けていく。※経営戦略については、令和3年3月までに策定予定。
④企業債残高対給水収益比率について平均値より低いものの、今後の施設更新等に適切な投資規模となるものか分析し経営改善に努める必要がある。
⑤当該指標は、①収益的収支比率と同様100％以上であるが、今後の更新投資等を踏まえ経営戦略等を策定し経営を続けていく。※経営戦略については、令和3年3月までに策定予定。
⑥給水原価は類似団体と比較して低く抑えられており、費用効果は良好といえる。
⑦施設利用率については平均より高い水準となっており、適切な施設利用が行われている。
⑧有収率は、類似団体と比較して高く、安定した水準である。</t>
    <rPh sb="1" eb="3">
      <t>トウガイ</t>
    </rPh>
    <rPh sb="3" eb="5">
      <t>シヒョウ</t>
    </rPh>
    <rPh sb="10" eb="12">
      <t>イジョウ</t>
    </rPh>
    <rPh sb="14" eb="16">
      <t>カコ</t>
    </rPh>
    <rPh sb="17" eb="19">
      <t>ネンカン</t>
    </rPh>
    <rPh sb="20" eb="22">
      <t>ヒカク</t>
    </rPh>
    <rPh sb="27" eb="28">
      <t>ヨコ</t>
    </rPh>
    <rPh sb="34" eb="36">
      <t>コンゴ</t>
    </rPh>
    <rPh sb="37" eb="39">
      <t>コウシン</t>
    </rPh>
    <rPh sb="39" eb="41">
      <t>トウシ</t>
    </rPh>
    <rPh sb="41" eb="42">
      <t>トウ</t>
    </rPh>
    <rPh sb="43" eb="44">
      <t>ア</t>
    </rPh>
    <rPh sb="46" eb="48">
      <t>ザイゲン</t>
    </rPh>
    <rPh sb="49" eb="51">
      <t>カクホ</t>
    </rPh>
    <rPh sb="55" eb="57">
      <t>ケイエイ</t>
    </rPh>
    <rPh sb="57" eb="59">
      <t>センリャク</t>
    </rPh>
    <rPh sb="59" eb="60">
      <t>トウ</t>
    </rPh>
    <rPh sb="61" eb="63">
      <t>サクテイ</t>
    </rPh>
    <rPh sb="65" eb="67">
      <t>ケンゼン</t>
    </rPh>
    <rPh sb="68" eb="70">
      <t>ケイエイ</t>
    </rPh>
    <rPh sb="71" eb="72">
      <t>ツヅ</t>
    </rPh>
    <rPh sb="78" eb="80">
      <t>ケイエイ</t>
    </rPh>
    <rPh sb="80" eb="82">
      <t>センリャク</t>
    </rPh>
    <rPh sb="88" eb="90">
      <t>レイワ</t>
    </rPh>
    <rPh sb="91" eb="92">
      <t>ネン</t>
    </rPh>
    <rPh sb="93" eb="94">
      <t>ガツ</t>
    </rPh>
    <rPh sb="97" eb="99">
      <t>サクテイ</t>
    </rPh>
    <rPh sb="99" eb="101">
      <t>ヨテイ</t>
    </rPh>
    <rPh sb="104" eb="106">
      <t>キギョウ</t>
    </rPh>
    <rPh sb="106" eb="107">
      <t>サイ</t>
    </rPh>
    <rPh sb="107" eb="109">
      <t>ザンダカ</t>
    </rPh>
    <rPh sb="109" eb="110">
      <t>タイ</t>
    </rPh>
    <rPh sb="110" eb="112">
      <t>キュウスイ</t>
    </rPh>
    <rPh sb="112" eb="114">
      <t>シュウエキ</t>
    </rPh>
    <rPh sb="114" eb="116">
      <t>ヒリツ</t>
    </rPh>
    <rPh sb="120" eb="123">
      <t>ヘイキンチ</t>
    </rPh>
    <rPh sb="125" eb="126">
      <t>ヒク</t>
    </rPh>
    <rPh sb="131" eb="133">
      <t>コンゴ</t>
    </rPh>
    <rPh sb="134" eb="136">
      <t>シセツ</t>
    </rPh>
    <rPh sb="136" eb="138">
      <t>コウシン</t>
    </rPh>
    <rPh sb="138" eb="139">
      <t>トウ</t>
    </rPh>
    <rPh sb="140" eb="142">
      <t>テキセツ</t>
    </rPh>
    <rPh sb="143" eb="145">
      <t>トウシ</t>
    </rPh>
    <rPh sb="145" eb="147">
      <t>キボ</t>
    </rPh>
    <rPh sb="153" eb="155">
      <t>ブンセキ</t>
    </rPh>
    <rPh sb="156" eb="158">
      <t>ケイエイ</t>
    </rPh>
    <rPh sb="158" eb="160">
      <t>カイゼン</t>
    </rPh>
    <rPh sb="161" eb="162">
      <t>ツト</t>
    </rPh>
    <rPh sb="164" eb="166">
      <t>ヒツヨウ</t>
    </rPh>
    <rPh sb="172" eb="174">
      <t>トウガイ</t>
    </rPh>
    <rPh sb="174" eb="176">
      <t>シヒョウ</t>
    </rPh>
    <rPh sb="179" eb="182">
      <t>シュウエキテキ</t>
    </rPh>
    <rPh sb="182" eb="184">
      <t>シュウシ</t>
    </rPh>
    <rPh sb="184" eb="186">
      <t>ヒリツ</t>
    </rPh>
    <rPh sb="187" eb="189">
      <t>ドウヨウ</t>
    </rPh>
    <rPh sb="193" eb="195">
      <t>イジョウ</t>
    </rPh>
    <rPh sb="200" eb="202">
      <t>コンゴ</t>
    </rPh>
    <rPh sb="203" eb="205">
      <t>コウシン</t>
    </rPh>
    <rPh sb="205" eb="207">
      <t>トウシ</t>
    </rPh>
    <rPh sb="207" eb="208">
      <t>トウ</t>
    </rPh>
    <rPh sb="209" eb="210">
      <t>フ</t>
    </rPh>
    <rPh sb="212" eb="214">
      <t>ケイエイ</t>
    </rPh>
    <rPh sb="214" eb="216">
      <t>センリャク</t>
    </rPh>
    <rPh sb="216" eb="217">
      <t>トウ</t>
    </rPh>
    <rPh sb="218" eb="220">
      <t>サクテイ</t>
    </rPh>
    <rPh sb="221" eb="223">
      <t>ケイエイ</t>
    </rPh>
    <rPh sb="224" eb="225">
      <t>ツヅ</t>
    </rPh>
    <rPh sb="231" eb="233">
      <t>ケイエイ</t>
    </rPh>
    <rPh sb="233" eb="235">
      <t>センリャク</t>
    </rPh>
    <rPh sb="241" eb="243">
      <t>レイワ</t>
    </rPh>
    <rPh sb="244" eb="245">
      <t>ネン</t>
    </rPh>
    <rPh sb="246" eb="247">
      <t>ガツ</t>
    </rPh>
    <rPh sb="250" eb="252">
      <t>サクテイ</t>
    </rPh>
    <rPh sb="252" eb="254">
      <t>ヨテイ</t>
    </rPh>
    <rPh sb="257" eb="259">
      <t>キュウスイ</t>
    </rPh>
    <rPh sb="259" eb="261">
      <t>ゲンカ</t>
    </rPh>
    <rPh sb="262" eb="264">
      <t>ルイジ</t>
    </rPh>
    <rPh sb="264" eb="266">
      <t>ダンタイ</t>
    </rPh>
    <rPh sb="267" eb="269">
      <t>ヒカク</t>
    </rPh>
    <rPh sb="271" eb="272">
      <t>ヒク</t>
    </rPh>
    <rPh sb="273" eb="274">
      <t>オサ</t>
    </rPh>
    <rPh sb="281" eb="283">
      <t>ヒヨウ</t>
    </rPh>
    <rPh sb="283" eb="285">
      <t>コウカ</t>
    </rPh>
    <rPh sb="286" eb="288">
      <t>リョウコウ</t>
    </rPh>
    <rPh sb="295" eb="297">
      <t>シセツ</t>
    </rPh>
    <rPh sb="297" eb="300">
      <t>リヨウリツ</t>
    </rPh>
    <rPh sb="305" eb="307">
      <t>ヘイキン</t>
    </rPh>
    <rPh sb="309" eb="310">
      <t>タカ</t>
    </rPh>
    <rPh sb="311" eb="313">
      <t>スイジュン</t>
    </rPh>
    <rPh sb="320" eb="322">
      <t>テキセツ</t>
    </rPh>
    <rPh sb="323" eb="325">
      <t>シセツ</t>
    </rPh>
    <rPh sb="325" eb="327">
      <t>リヨウ</t>
    </rPh>
    <rPh sb="328" eb="329">
      <t>オコナ</t>
    </rPh>
    <rPh sb="337" eb="340">
      <t>ユウシュウリツ</t>
    </rPh>
    <rPh sb="342" eb="344">
      <t>ルイジ</t>
    </rPh>
    <rPh sb="344" eb="346">
      <t>ダンタイ</t>
    </rPh>
    <rPh sb="347" eb="349">
      <t>ヒカク</t>
    </rPh>
    <rPh sb="351" eb="352">
      <t>タカ</t>
    </rPh>
    <rPh sb="354" eb="356">
      <t>アンテイ</t>
    </rPh>
    <rPh sb="358" eb="360">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</si>
</sst>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73-4436-9744-CA9D62314F4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0.56999999999999995</c:v>
                </c:pt>
                <c:pt idx="3">
                  <c:v>0.62</c:v>
                </c:pt>
                <c:pt idx="4">
                  <c:v>0.39</c:v>
                </c:pt>
              </c:numCache>
            </c:numRef>
          </c:val>
          <c:smooth val="0"/>
          <c:extLst>
            <c:ext xmlns:c16="http://schemas.microsoft.com/office/drawing/2014/chart" uri="{C3380CC4-5D6E-409C-BE32-E72D297353CC}">
              <c16:uniqueId val="{00000001-1673-4436-9744-CA9D62314F4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82.25</c:v>
                </c:pt>
                <c:pt idx="1">
                  <c:v>82.56</c:v>
                </c:pt>
                <c:pt idx="2">
                  <c:v>80.33</c:v>
                </c:pt>
                <c:pt idx="3">
                  <c:v>81.290000000000006</c:v>
                </c:pt>
                <c:pt idx="4">
                  <c:v>79.37</c:v>
                </c:pt>
              </c:numCache>
            </c:numRef>
          </c:val>
          <c:extLst>
            <c:ext xmlns:c16="http://schemas.microsoft.com/office/drawing/2014/chart" uri="{C3380CC4-5D6E-409C-BE32-E72D297353CC}">
              <c16:uniqueId val="{00000000-14B0-4D70-B2B2-B22EDEA610E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47.95</c:v>
                </c:pt>
                <c:pt idx="3">
                  <c:v>48.26</c:v>
                </c:pt>
                <c:pt idx="4">
                  <c:v>48.01</c:v>
                </c:pt>
              </c:numCache>
            </c:numRef>
          </c:val>
          <c:smooth val="0"/>
          <c:extLst>
            <c:ext xmlns:c16="http://schemas.microsoft.com/office/drawing/2014/chart" uri="{C3380CC4-5D6E-409C-BE32-E72D297353CC}">
              <c16:uniqueId val="{00000001-14B0-4D70-B2B2-B22EDEA610E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83.47</c:v>
                </c:pt>
                <c:pt idx="1">
                  <c:v>83.51</c:v>
                </c:pt>
                <c:pt idx="2">
                  <c:v>83.55</c:v>
                </c:pt>
                <c:pt idx="3">
                  <c:v>83.55</c:v>
                </c:pt>
                <c:pt idx="4">
                  <c:v>83.58</c:v>
                </c:pt>
              </c:numCache>
            </c:numRef>
          </c:val>
          <c:extLst>
            <c:ext xmlns:c16="http://schemas.microsoft.com/office/drawing/2014/chart" uri="{C3380CC4-5D6E-409C-BE32-E72D297353CC}">
              <c16:uniqueId val="{00000000-7757-412A-A267-B6E5947E35E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74.900000000000006</c:v>
                </c:pt>
                <c:pt idx="3">
                  <c:v>72.72</c:v>
                </c:pt>
                <c:pt idx="4">
                  <c:v>72.75</c:v>
                </c:pt>
              </c:numCache>
            </c:numRef>
          </c:val>
          <c:smooth val="0"/>
          <c:extLst>
            <c:ext xmlns:c16="http://schemas.microsoft.com/office/drawing/2014/chart" uri="{C3380CC4-5D6E-409C-BE32-E72D297353CC}">
              <c16:uniqueId val="{00000001-7757-412A-A267-B6E5947E35E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103.92</c:v>
                </c:pt>
                <c:pt idx="1">
                  <c:v>114</c:v>
                </c:pt>
                <c:pt idx="2">
                  <c:v>111.67</c:v>
                </c:pt>
                <c:pt idx="3">
                  <c:v>115.49</c:v>
                </c:pt>
                <c:pt idx="4">
                  <c:v>113.42</c:v>
                </c:pt>
              </c:numCache>
            </c:numRef>
          </c:val>
          <c:extLst>
            <c:ext xmlns:c16="http://schemas.microsoft.com/office/drawing/2014/chart" uri="{C3380CC4-5D6E-409C-BE32-E72D297353CC}">
              <c16:uniqueId val="{00000000-0990-4ADC-BC41-650340C1230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74.05</c:v>
                </c:pt>
                <c:pt idx="3">
                  <c:v>73.25</c:v>
                </c:pt>
                <c:pt idx="4">
                  <c:v>75.06</c:v>
                </c:pt>
              </c:numCache>
            </c:numRef>
          </c:val>
          <c:smooth val="0"/>
          <c:extLst>
            <c:ext xmlns:c16="http://schemas.microsoft.com/office/drawing/2014/chart" uri="{C3380CC4-5D6E-409C-BE32-E72D297353CC}">
              <c16:uniqueId val="{00000001-0990-4ADC-BC41-650340C1230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70-4251-8068-AA50E13CC21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70-4251-8068-AA50E13CC21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06-4EAC-8E14-D95DFD2966F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06-4EAC-8E14-D95DFD2966F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3F-4F28-9CD1-60E4F7CE8BA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3F-4F28-9CD1-60E4F7CE8BA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C5-4A59-BED9-57305F9E9BF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C5-4A59-BED9-57305F9E9BF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467.43</c:v>
                </c:pt>
                <c:pt idx="1">
                  <c:v>438.58</c:v>
                </c:pt>
                <c:pt idx="2">
                  <c:v>415.13</c:v>
                </c:pt>
                <c:pt idx="3">
                  <c:v>378.57</c:v>
                </c:pt>
                <c:pt idx="4">
                  <c:v>354.17</c:v>
                </c:pt>
              </c:numCache>
            </c:numRef>
          </c:val>
          <c:extLst>
            <c:ext xmlns:c16="http://schemas.microsoft.com/office/drawing/2014/chart" uri="{C3380CC4-5D6E-409C-BE32-E72D297353CC}">
              <c16:uniqueId val="{00000000-B5D4-4339-9816-805CA0FDBA0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1302.33</c:v>
                </c:pt>
                <c:pt idx="3">
                  <c:v>1274.21</c:v>
                </c:pt>
                <c:pt idx="4">
                  <c:v>1183.92</c:v>
                </c:pt>
              </c:numCache>
            </c:numRef>
          </c:val>
          <c:smooth val="0"/>
          <c:extLst>
            <c:ext xmlns:c16="http://schemas.microsoft.com/office/drawing/2014/chart" uri="{C3380CC4-5D6E-409C-BE32-E72D297353CC}">
              <c16:uniqueId val="{00000001-B5D4-4339-9816-805CA0FDBA0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98.05</c:v>
                </c:pt>
                <c:pt idx="1">
                  <c:v>108.69</c:v>
                </c:pt>
                <c:pt idx="2">
                  <c:v>108.84</c:v>
                </c:pt>
                <c:pt idx="3">
                  <c:v>111.31</c:v>
                </c:pt>
                <c:pt idx="4">
                  <c:v>108.52</c:v>
                </c:pt>
              </c:numCache>
            </c:numRef>
          </c:val>
          <c:extLst>
            <c:ext xmlns:c16="http://schemas.microsoft.com/office/drawing/2014/chart" uri="{C3380CC4-5D6E-409C-BE32-E72D297353CC}">
              <c16:uniqueId val="{00000000-B255-413A-862E-C5EA7C87092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40.89</c:v>
                </c:pt>
                <c:pt idx="3">
                  <c:v>41.25</c:v>
                </c:pt>
                <c:pt idx="4">
                  <c:v>42.5</c:v>
                </c:pt>
              </c:numCache>
            </c:numRef>
          </c:val>
          <c:smooth val="0"/>
          <c:extLst>
            <c:ext xmlns:c16="http://schemas.microsoft.com/office/drawing/2014/chart" uri="{C3380CC4-5D6E-409C-BE32-E72D297353CC}">
              <c16:uniqueId val="{00000001-B255-413A-862E-C5EA7C87092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132.02000000000001</c:v>
                </c:pt>
                <c:pt idx="1">
                  <c:v>118.84</c:v>
                </c:pt>
                <c:pt idx="2">
                  <c:v>120.12</c:v>
                </c:pt>
                <c:pt idx="3">
                  <c:v>117.93</c:v>
                </c:pt>
                <c:pt idx="4">
                  <c:v>121.42</c:v>
                </c:pt>
              </c:numCache>
            </c:numRef>
          </c:val>
          <c:extLst>
            <c:ext xmlns:c16="http://schemas.microsoft.com/office/drawing/2014/chart" uri="{C3380CC4-5D6E-409C-BE32-E72D297353CC}">
              <c16:uniqueId val="{00000000-3D74-4B3F-BF7C-F0917FFA824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383.2</c:v>
                </c:pt>
                <c:pt idx="3">
                  <c:v>383.25</c:v>
                </c:pt>
                <c:pt idx="4">
                  <c:v>377.72</c:v>
                </c:pt>
              </c:numCache>
            </c:numRef>
          </c:val>
          <c:smooth val="0"/>
          <c:extLst>
            <c:ext xmlns:c16="http://schemas.microsoft.com/office/drawing/2014/chart" uri="{C3380CC4-5D6E-409C-BE32-E72D297353CC}">
              <c16:uniqueId val="{00000001-3D74-4B3F-BF7C-F0917FFA824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熊本県　水上村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2166</v>
      </c>
      <c r="AM8" s="51"/>
      <c r="AN8" s="51"/>
      <c r="AO8" s="51"/>
      <c r="AP8" s="51"/>
      <c r="AQ8" s="51"/>
      <c r="AR8" s="51"/>
      <c r="AS8" s="51"/>
      <c r="AT8" s="47">
        <f>データ!$S$6</f>
        <v>190.96</v>
      </c>
      <c r="AU8" s="47"/>
      <c r="AV8" s="47"/>
      <c r="AW8" s="47"/>
      <c r="AX8" s="47"/>
      <c r="AY8" s="47"/>
      <c r="AZ8" s="47"/>
      <c r="BA8" s="47"/>
      <c r="BB8" s="47">
        <f>データ!$T$6</f>
        <v>11.34</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89.08</v>
      </c>
      <c r="Q10" s="47"/>
      <c r="R10" s="47"/>
      <c r="S10" s="47"/>
      <c r="T10" s="47"/>
      <c r="U10" s="47"/>
      <c r="V10" s="47"/>
      <c r="W10" s="51">
        <f>データ!$Q$6</f>
        <v>2470</v>
      </c>
      <c r="X10" s="51"/>
      <c r="Y10" s="51"/>
      <c r="Z10" s="51"/>
      <c r="AA10" s="51"/>
      <c r="AB10" s="51"/>
      <c r="AC10" s="51"/>
      <c r="AD10" s="2"/>
      <c r="AE10" s="2"/>
      <c r="AF10" s="2"/>
      <c r="AG10" s="2"/>
      <c r="AH10" s="2"/>
      <c r="AI10" s="2"/>
      <c r="AJ10" s="2"/>
      <c r="AK10" s="2"/>
      <c r="AL10" s="51">
        <f>データ!$U$6</f>
        <v>1909</v>
      </c>
      <c r="AM10" s="51"/>
      <c r="AN10" s="51"/>
      <c r="AO10" s="51"/>
      <c r="AP10" s="51"/>
      <c r="AQ10" s="51"/>
      <c r="AR10" s="51"/>
      <c r="AS10" s="51"/>
      <c r="AT10" s="47">
        <f>データ!$V$6</f>
        <v>6.75</v>
      </c>
      <c r="AU10" s="47"/>
      <c r="AV10" s="47"/>
      <c r="AW10" s="47"/>
      <c r="AX10" s="47"/>
      <c r="AY10" s="47"/>
      <c r="AZ10" s="47"/>
      <c r="BA10" s="47"/>
      <c r="BB10" s="47">
        <f>データ!$W$6</f>
        <v>282.81</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116</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114</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115</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42</v>
      </c>
      <c r="H85" s="27" t="str">
        <f>データ!BO6</f>
        <v>【1,084.05】</v>
      </c>
      <c r="I85" s="27" t="str">
        <f>データ!BZ6</f>
        <v>【53.46】</v>
      </c>
      <c r="J85" s="27" t="str">
        <f>データ!CK6</f>
        <v>【300.47】</v>
      </c>
      <c r="K85" s="27" t="str">
        <f>データ!CV6</f>
        <v>【54.90】</v>
      </c>
      <c r="L85" s="27" t="str">
        <f>データ!DG6</f>
        <v>【73.31】</v>
      </c>
      <c r="M85" s="27" t="s">
        <v>42</v>
      </c>
      <c r="N85" s="27" t="s">
        <v>41</v>
      </c>
      <c r="O85" s="27" t="str">
        <f>データ!EN6</f>
        <v>【0.56】</v>
      </c>
    </row>
  </sheetData>
  <sheetProtection algorithmName="SHA-512" hashValue="4UG2IsBhUt3DjtIuGrKV8j9BjPiY9wWGfyIize0QBogNJE/Kmy20uiG6b+YyQrwemqmUFKzI2LyStdVxDKKIag==" saltValue="rlMY7b9bdWmTJbltSwVfM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435074</v>
      </c>
      <c r="D6" s="34">
        <f t="shared" si="3"/>
        <v>47</v>
      </c>
      <c r="E6" s="34">
        <f t="shared" si="3"/>
        <v>1</v>
      </c>
      <c r="F6" s="34">
        <f t="shared" si="3"/>
        <v>0</v>
      </c>
      <c r="G6" s="34">
        <f t="shared" si="3"/>
        <v>0</v>
      </c>
      <c r="H6" s="34" t="str">
        <f t="shared" si="3"/>
        <v>熊本県　水上村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89.08</v>
      </c>
      <c r="Q6" s="35">
        <f t="shared" si="3"/>
        <v>2470</v>
      </c>
      <c r="R6" s="35">
        <f t="shared" si="3"/>
        <v>2166</v>
      </c>
      <c r="S6" s="35">
        <f t="shared" si="3"/>
        <v>190.96</v>
      </c>
      <c r="T6" s="35">
        <f t="shared" si="3"/>
        <v>11.34</v>
      </c>
      <c r="U6" s="35">
        <f t="shared" si="3"/>
        <v>1909</v>
      </c>
      <c r="V6" s="35">
        <f t="shared" si="3"/>
        <v>6.75</v>
      </c>
      <c r="W6" s="35">
        <f t="shared" si="3"/>
        <v>282.81</v>
      </c>
      <c r="X6" s="36">
        <f>IF(X7="",NA(),X7)</f>
        <v>103.92</v>
      </c>
      <c r="Y6" s="36">
        <f t="shared" ref="Y6:AG6" si="4">IF(Y7="",NA(),Y7)</f>
        <v>114</v>
      </c>
      <c r="Z6" s="36">
        <f t="shared" si="4"/>
        <v>111.67</v>
      </c>
      <c r="AA6" s="36">
        <f t="shared" si="4"/>
        <v>115.49</v>
      </c>
      <c r="AB6" s="36">
        <f t="shared" si="4"/>
        <v>113.42</v>
      </c>
      <c r="AC6" s="36">
        <f t="shared" si="4"/>
        <v>76.27</v>
      </c>
      <c r="AD6" s="36">
        <f t="shared" si="4"/>
        <v>77.56</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467.43</v>
      </c>
      <c r="BF6" s="36">
        <f t="shared" ref="BF6:BN6" si="7">IF(BF7="",NA(),BF7)</f>
        <v>438.58</v>
      </c>
      <c r="BG6" s="36">
        <f t="shared" si="7"/>
        <v>415.13</v>
      </c>
      <c r="BH6" s="36">
        <f t="shared" si="7"/>
        <v>378.57</v>
      </c>
      <c r="BI6" s="36">
        <f t="shared" si="7"/>
        <v>354.17</v>
      </c>
      <c r="BJ6" s="36">
        <f t="shared" si="7"/>
        <v>1134.67</v>
      </c>
      <c r="BK6" s="36">
        <f t="shared" si="7"/>
        <v>1144.79</v>
      </c>
      <c r="BL6" s="36">
        <f t="shared" si="7"/>
        <v>1302.33</v>
      </c>
      <c r="BM6" s="36">
        <f t="shared" si="7"/>
        <v>1274.21</v>
      </c>
      <c r="BN6" s="36">
        <f t="shared" si="7"/>
        <v>1183.92</v>
      </c>
      <c r="BO6" s="35" t="str">
        <f>IF(BO7="","",IF(BO7="-","【-】","【"&amp;SUBSTITUTE(TEXT(BO7,"#,##0.00"),"-","△")&amp;"】"))</f>
        <v>【1,084.05】</v>
      </c>
      <c r="BP6" s="36">
        <f>IF(BP7="",NA(),BP7)</f>
        <v>98.05</v>
      </c>
      <c r="BQ6" s="36">
        <f t="shared" ref="BQ6:BY6" si="8">IF(BQ7="",NA(),BQ7)</f>
        <v>108.69</v>
      </c>
      <c r="BR6" s="36">
        <f t="shared" si="8"/>
        <v>108.84</v>
      </c>
      <c r="BS6" s="36">
        <f t="shared" si="8"/>
        <v>111.31</v>
      </c>
      <c r="BT6" s="36">
        <f t="shared" si="8"/>
        <v>108.52</v>
      </c>
      <c r="BU6" s="36">
        <f t="shared" si="8"/>
        <v>40.6</v>
      </c>
      <c r="BV6" s="36">
        <f t="shared" si="8"/>
        <v>56.04</v>
      </c>
      <c r="BW6" s="36">
        <f t="shared" si="8"/>
        <v>40.89</v>
      </c>
      <c r="BX6" s="36">
        <f t="shared" si="8"/>
        <v>41.25</v>
      </c>
      <c r="BY6" s="36">
        <f t="shared" si="8"/>
        <v>42.5</v>
      </c>
      <c r="BZ6" s="35" t="str">
        <f>IF(BZ7="","",IF(BZ7="-","【-】","【"&amp;SUBSTITUTE(TEXT(BZ7,"#,##0.00"),"-","△")&amp;"】"))</f>
        <v>【53.46】</v>
      </c>
      <c r="CA6" s="36">
        <f>IF(CA7="",NA(),CA7)</f>
        <v>132.02000000000001</v>
      </c>
      <c r="CB6" s="36">
        <f t="shared" ref="CB6:CJ6" si="9">IF(CB7="",NA(),CB7)</f>
        <v>118.84</v>
      </c>
      <c r="CC6" s="36">
        <f t="shared" si="9"/>
        <v>120.12</v>
      </c>
      <c r="CD6" s="36">
        <f t="shared" si="9"/>
        <v>117.93</v>
      </c>
      <c r="CE6" s="36">
        <f t="shared" si="9"/>
        <v>121.42</v>
      </c>
      <c r="CF6" s="36">
        <f t="shared" si="9"/>
        <v>440.03</v>
      </c>
      <c r="CG6" s="36">
        <f t="shared" si="9"/>
        <v>304.35000000000002</v>
      </c>
      <c r="CH6" s="36">
        <f t="shared" si="9"/>
        <v>383.2</v>
      </c>
      <c r="CI6" s="36">
        <f t="shared" si="9"/>
        <v>383.25</v>
      </c>
      <c r="CJ6" s="36">
        <f t="shared" si="9"/>
        <v>377.72</v>
      </c>
      <c r="CK6" s="35" t="str">
        <f>IF(CK7="","",IF(CK7="-","【-】","【"&amp;SUBSTITUTE(TEXT(CK7,"#,##0.00"),"-","△")&amp;"】"))</f>
        <v>【300.47】</v>
      </c>
      <c r="CL6" s="36">
        <f>IF(CL7="",NA(),CL7)</f>
        <v>82.25</v>
      </c>
      <c r="CM6" s="36">
        <f t="shared" ref="CM6:CU6" si="10">IF(CM7="",NA(),CM7)</f>
        <v>82.56</v>
      </c>
      <c r="CN6" s="36">
        <f t="shared" si="10"/>
        <v>80.33</v>
      </c>
      <c r="CO6" s="36">
        <f t="shared" si="10"/>
        <v>81.290000000000006</v>
      </c>
      <c r="CP6" s="36">
        <f t="shared" si="10"/>
        <v>79.37</v>
      </c>
      <c r="CQ6" s="36">
        <f t="shared" si="10"/>
        <v>57.29</v>
      </c>
      <c r="CR6" s="36">
        <f t="shared" si="10"/>
        <v>55.9</v>
      </c>
      <c r="CS6" s="36">
        <f t="shared" si="10"/>
        <v>47.95</v>
      </c>
      <c r="CT6" s="36">
        <f t="shared" si="10"/>
        <v>48.26</v>
      </c>
      <c r="CU6" s="36">
        <f t="shared" si="10"/>
        <v>48.01</v>
      </c>
      <c r="CV6" s="35" t="str">
        <f>IF(CV7="","",IF(CV7="-","【-】","【"&amp;SUBSTITUTE(TEXT(CV7,"#,##0.00"),"-","△")&amp;"】"))</f>
        <v>【54.90】</v>
      </c>
      <c r="CW6" s="36">
        <f>IF(CW7="",NA(),CW7)</f>
        <v>83.47</v>
      </c>
      <c r="CX6" s="36">
        <f t="shared" ref="CX6:DF6" si="11">IF(CX7="",NA(),CX7)</f>
        <v>83.51</v>
      </c>
      <c r="CY6" s="36">
        <f t="shared" si="11"/>
        <v>83.55</v>
      </c>
      <c r="CZ6" s="36">
        <f t="shared" si="11"/>
        <v>83.55</v>
      </c>
      <c r="DA6" s="36">
        <f t="shared" si="11"/>
        <v>83.58</v>
      </c>
      <c r="DB6" s="36">
        <f t="shared" si="11"/>
        <v>73.69</v>
      </c>
      <c r="DC6" s="36">
        <f t="shared" si="11"/>
        <v>73.28</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0.65</v>
      </c>
      <c r="EJ6" s="36">
        <f t="shared" si="14"/>
        <v>0.53</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435074</v>
      </c>
      <c r="D7" s="38">
        <v>47</v>
      </c>
      <c r="E7" s="38">
        <v>1</v>
      </c>
      <c r="F7" s="38">
        <v>0</v>
      </c>
      <c r="G7" s="38">
        <v>0</v>
      </c>
      <c r="H7" s="38" t="s">
        <v>96</v>
      </c>
      <c r="I7" s="38" t="s">
        <v>97</v>
      </c>
      <c r="J7" s="38" t="s">
        <v>98</v>
      </c>
      <c r="K7" s="38" t="s">
        <v>99</v>
      </c>
      <c r="L7" s="38" t="s">
        <v>100</v>
      </c>
      <c r="M7" s="38" t="s">
        <v>101</v>
      </c>
      <c r="N7" s="39" t="s">
        <v>102</v>
      </c>
      <c r="O7" s="39" t="s">
        <v>103</v>
      </c>
      <c r="P7" s="39">
        <v>89.08</v>
      </c>
      <c r="Q7" s="39">
        <v>2470</v>
      </c>
      <c r="R7" s="39">
        <v>2166</v>
      </c>
      <c r="S7" s="39">
        <v>190.96</v>
      </c>
      <c r="T7" s="39">
        <v>11.34</v>
      </c>
      <c r="U7" s="39">
        <v>1909</v>
      </c>
      <c r="V7" s="39">
        <v>6.75</v>
      </c>
      <c r="W7" s="39">
        <v>282.81</v>
      </c>
      <c r="X7" s="39">
        <v>103.92</v>
      </c>
      <c r="Y7" s="39">
        <v>114</v>
      </c>
      <c r="Z7" s="39">
        <v>111.67</v>
      </c>
      <c r="AA7" s="39">
        <v>115.49</v>
      </c>
      <c r="AB7" s="39">
        <v>113.42</v>
      </c>
      <c r="AC7" s="39">
        <v>76.27</v>
      </c>
      <c r="AD7" s="39">
        <v>77.56</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467.43</v>
      </c>
      <c r="BF7" s="39">
        <v>438.58</v>
      </c>
      <c r="BG7" s="39">
        <v>415.13</v>
      </c>
      <c r="BH7" s="39">
        <v>378.57</v>
      </c>
      <c r="BI7" s="39">
        <v>354.17</v>
      </c>
      <c r="BJ7" s="39">
        <v>1134.67</v>
      </c>
      <c r="BK7" s="39">
        <v>1144.79</v>
      </c>
      <c r="BL7" s="39">
        <v>1302.33</v>
      </c>
      <c r="BM7" s="39">
        <v>1274.21</v>
      </c>
      <c r="BN7" s="39">
        <v>1183.92</v>
      </c>
      <c r="BO7" s="39">
        <v>1084.05</v>
      </c>
      <c r="BP7" s="39">
        <v>98.05</v>
      </c>
      <c r="BQ7" s="39">
        <v>108.69</v>
      </c>
      <c r="BR7" s="39">
        <v>108.84</v>
      </c>
      <c r="BS7" s="39">
        <v>111.31</v>
      </c>
      <c r="BT7" s="39">
        <v>108.52</v>
      </c>
      <c r="BU7" s="39">
        <v>40.6</v>
      </c>
      <c r="BV7" s="39">
        <v>56.04</v>
      </c>
      <c r="BW7" s="39">
        <v>40.89</v>
      </c>
      <c r="BX7" s="39">
        <v>41.25</v>
      </c>
      <c r="BY7" s="39">
        <v>42.5</v>
      </c>
      <c r="BZ7" s="39">
        <v>53.46</v>
      </c>
      <c r="CA7" s="39">
        <v>132.02000000000001</v>
      </c>
      <c r="CB7" s="39">
        <v>118.84</v>
      </c>
      <c r="CC7" s="39">
        <v>120.12</v>
      </c>
      <c r="CD7" s="39">
        <v>117.93</v>
      </c>
      <c r="CE7" s="39">
        <v>121.42</v>
      </c>
      <c r="CF7" s="39">
        <v>440.03</v>
      </c>
      <c r="CG7" s="39">
        <v>304.35000000000002</v>
      </c>
      <c r="CH7" s="39">
        <v>383.2</v>
      </c>
      <c r="CI7" s="39">
        <v>383.25</v>
      </c>
      <c r="CJ7" s="39">
        <v>377.72</v>
      </c>
      <c r="CK7" s="39">
        <v>300.47000000000003</v>
      </c>
      <c r="CL7" s="39">
        <v>82.25</v>
      </c>
      <c r="CM7" s="39">
        <v>82.56</v>
      </c>
      <c r="CN7" s="39">
        <v>80.33</v>
      </c>
      <c r="CO7" s="39">
        <v>81.290000000000006</v>
      </c>
      <c r="CP7" s="39">
        <v>79.37</v>
      </c>
      <c r="CQ7" s="39">
        <v>57.29</v>
      </c>
      <c r="CR7" s="39">
        <v>55.9</v>
      </c>
      <c r="CS7" s="39">
        <v>47.95</v>
      </c>
      <c r="CT7" s="39">
        <v>48.26</v>
      </c>
      <c r="CU7" s="39">
        <v>48.01</v>
      </c>
      <c r="CV7" s="39">
        <v>54.9</v>
      </c>
      <c r="CW7" s="39">
        <v>83.47</v>
      </c>
      <c r="CX7" s="39">
        <v>83.51</v>
      </c>
      <c r="CY7" s="39">
        <v>83.55</v>
      </c>
      <c r="CZ7" s="39">
        <v>83.55</v>
      </c>
      <c r="DA7" s="39">
        <v>83.58</v>
      </c>
      <c r="DB7" s="39">
        <v>73.69</v>
      </c>
      <c r="DC7" s="39">
        <v>73.28</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0.65</v>
      </c>
      <c r="EJ7" s="39">
        <v>0.53</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白川郁也</cp:lastModifiedBy>
  <cp:lastPrinted>2021-01-22T04:39:55Z</cp:lastPrinted>
  <dcterms:created xsi:type="dcterms:W3CDTF">2020-12-04T02:22:50Z</dcterms:created>
  <dcterms:modified xsi:type="dcterms:W3CDTF">2021-01-22T04:47:09Z</dcterms:modified>
  <cp:category/>
</cp:coreProperties>
</file>