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n2106\Desktop\17 南関町\17 南関町\簡水\"/>
    </mc:Choice>
  </mc:AlternateContent>
  <xr:revisionPtr revIDLastSave="0" documentId="13_ncr:1_{1A8090E8-A81C-4270-90E8-8A8C969989A0}" xr6:coauthVersionLast="36" xr6:coauthVersionMax="36" xr10:uidLastSave="{00000000-0000-0000-0000-000000000000}"/>
  <workbookProtection workbookAlgorithmName="SHA-512" workbookHashValue="agD+whN8JBjPKziMY0l8FbeuUgCSBgDAzX7mcsgRpOWRVt8j/9Ot8FGd9EdN+omSFFE0UAoXlJdFSX0OJWPoBg==" workbookSaltValue="EJSHeb2G4grupPfR817Xg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BB10" i="4"/>
  <c r="AT10" i="4"/>
  <c r="AL10" i="4"/>
  <c r="W10" i="4"/>
  <c r="P10" i="4"/>
  <c r="B10" i="4"/>
  <c r="AD8" i="4"/>
  <c r="B8"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<sst xmlns="http://schemas.openxmlformats.org/spreadsheetml/2006/main" count="233" uniqueCount="119">
  <si>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</si>
  <si>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</si>
  <si>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</si>
  <si>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</si>
  <si>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</si>
  <si>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</si>
  <si>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</si>
  <si>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</si>
  <si>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</si>
  <si>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</si>
  <si>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</si>
  <si>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</si>
  <si>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</si>
  <si>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</si>
  <si>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</si>
  <si>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</si>
  <si>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</si>
  <si>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</si>
  <si>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</si>
  <si>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</si>
  <si>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</si>
  <si>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</si>
  <si>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</si>
  <si>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</si>
  <si>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</si>
  <si>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</si>
  <si>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</si>
  <si>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</si>
  <si>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</si>
  <si>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</si>
  <si>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</si>
  <si>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</si>
  <si>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</si>
  <si>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</si>
  <si>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</si>
  <si>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</si>
  <si>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</si>
  <si>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</si>
  <si>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</si>
  <si>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</si>
  <si>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</si>
  <si>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</si>
  <si>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</si>
  <si>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</si>
  <si>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</si>
  <si>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</si>
  <si>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</si>
  <si>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</si>
  <si>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</si>
  <si>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</si>
  <si>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</si>
  <si>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</si>
  <si>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</si>
  <si>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</si>
  <si>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</si>
  <si>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</si>
  <si>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</si>
  <si>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</si>
  <si>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</si>
  <si>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</si>
  <si>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</si>
  <si>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</si>
  <si>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</si>
  <si>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</si>
  <si>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</si>
  <si>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</si>
  <si>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</si>
  <si>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</si>
  <si>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</si>
  <si>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</si>
  <si>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</si>
  <si>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</si>
  <si>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</si>
  <si>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</si>
  <si>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</si>
  <si>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</si>
  <si>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</si>
  <si>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</si>
  <si>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</si>
  <si>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</si>
  <si>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</si>
  <si>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</si>
  <si>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</si>
  <si>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</si>
  <si>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</si>
  <si>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</si>
  <si>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</si>
  <si>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</si>
  <si>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</si>
  <si>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</si>
  <si>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</si>
  <si>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</si>
  <si>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</si>
  <si>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</si>
  <si>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</si>
  <si>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</si>
  <si>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</si>
  <si>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</si>
  <si>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</si>
  <si>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</si>
  <si>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</si>
  <si>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</si>
  <si>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</si>
  <si>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</si>
  <si>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</si>
  <si>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</si>
  <si>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</si>
  <si>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</si>
  <si>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</si>
  <si>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</si>
  <si>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</si>
  <si>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</si>
  <si>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</si>
  <si>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</si>
  <si>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</si>
  <si>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</si>
  <si>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現在、簡易水道給水人口（計画人口180人規模）が減少傾向にあり、料金収入もそれに伴い減少している。今後、簡易水道供給区域拡大の計画もない為、人口の増加も見込めない状況である。
　　（給水人口の推移）
　　H27年度　100人
　　H28年度　102人
　　H29年度　101人
　　H30年度　93人
　　R１年度　90人
　今後は、簡易水道事業維持の為、料金体系や施設管理等を含めた経営の検討を行っていかなければならない。</t>
    <rPh sb="158" eb="160">
      <t>ネンド</t>
    </rPh>
    <rPh sb="163" eb="164">
      <t>ニン</t>
    </rPh>
    <phoneticPr fontId="4"/>
  </si>
  <si>
    <t>　南関町では、水道事業の規模が小さく簡易水道事業、飲料水供給施設等を含め水道供給率は、町全体の約8%である。
　水道事業の規模が小さく財政的にも厳しい状況にあり、施設の更新時期を迎えることになると更に厳しい経営状況となり、将来の給水人口等の数値の経過次第では、ダウンサイジング等も視野に入れながら経営をする必要があると考える。
現在の水道事業　１箇所
給水件数　34件
給水人口　90人</t>
    <rPh sb="67" eb="69">
      <t>ケイエイ</t>
    </rPh>
    <rPh sb="69" eb="71">
      <t>ジョウキョウ</t>
    </rPh>
    <phoneticPr fontId="4"/>
  </si>
  <si>
    <t>　簡易水道事業はH8年度より給水開始し、24年経過している。老朽化については施設や管路等の更新時期が来る前に一度調査を行い、施設及び管路等の状況を把握しなければならないと考える。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</si>
</sst>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9-41EA-9575-D7B65FAF32F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529-41EA-9575-D7B65FAF32F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44.94</c:v>
                </c:pt>
                <c:pt idx="1">
                  <c:v>40.700000000000003</c:v>
                </c:pt>
                <c:pt idx="2">
                  <c:v>42.17</c:v>
                </c:pt>
                <c:pt idx="3">
                  <c:v>41.96</c:v>
                </c:pt>
                <c:pt idx="4">
                  <c:v>41.87</c:v>
                </c:pt>
              </c:numCache>
            </c:numRef>
          </c:val>
          <c:extLst>
            <c:ext xmlns:c16="http://schemas.microsoft.com/office/drawing/2014/chart" uri="{C3380CC4-5D6E-409C-BE32-E72D297353CC}">
              <c16:uniqueId val="{00000000-AE6D-40A7-9430-6661A2D9997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AE6D-40A7-9430-6661A2D9997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99.02</c:v>
                </c:pt>
                <c:pt idx="2">
                  <c:v>96.63</c:v>
                </c:pt>
                <c:pt idx="3">
                  <c:v>100</c:v>
                </c:pt>
                <c:pt idx="4">
                  <c:v>100</c:v>
                </c:pt>
              </c:numCache>
            </c:numRef>
          </c:val>
          <c:extLst>
            <c:ext xmlns:c16="http://schemas.microsoft.com/office/drawing/2014/chart" uri="{C3380CC4-5D6E-409C-BE32-E72D297353CC}">
              <c16:uniqueId val="{00000000-1C5A-437F-AEED-71EB2EA1F69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C5A-437F-AEED-71EB2EA1F69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69.83</c:v>
                </c:pt>
                <c:pt idx="1">
                  <c:v>69.52</c:v>
                </c:pt>
                <c:pt idx="2">
                  <c:v>69.03</c:v>
                </c:pt>
                <c:pt idx="3">
                  <c:v>67.75</c:v>
                </c:pt>
                <c:pt idx="4">
                  <c:v>65.78</c:v>
                </c:pt>
              </c:numCache>
            </c:numRef>
          </c:val>
          <c:extLst>
            <c:ext xmlns:c16="http://schemas.microsoft.com/office/drawing/2014/chart" uri="{C3380CC4-5D6E-409C-BE32-E72D297353CC}">
              <c16:uniqueId val="{00000000-6800-4809-A4D1-A2AE0173017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6800-4809-A4D1-A2AE0173017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43-4434-A8DF-F3152196A2A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43-4434-A8DF-F3152196A2A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06-4792-B3CB-4CA11262B9B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6-4792-B3CB-4CA11262B9B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7-4FF6-8E10-E4CF3231A06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7-4FF6-8E10-E4CF3231A06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9C-47FB-ACDA-F3A056CF39A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C-47FB-ACDA-F3A056CF39A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1003.73</c:v>
                </c:pt>
                <c:pt idx="1">
                  <c:v>994.75</c:v>
                </c:pt>
                <c:pt idx="2">
                  <c:v>894.7</c:v>
                </c:pt>
                <c:pt idx="3">
                  <c:v>780.18</c:v>
                </c:pt>
                <c:pt idx="4">
                  <c:v>663.15</c:v>
                </c:pt>
              </c:numCache>
            </c:numRef>
          </c:val>
          <c:extLst>
            <c:ext xmlns:c16="http://schemas.microsoft.com/office/drawing/2014/chart" uri="{C3380CC4-5D6E-409C-BE32-E72D297353CC}">
              <c16:uniqueId val="{00000000-C00D-424E-8407-12304D7FD40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C00D-424E-8407-12304D7FD40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36.36</c:v>
                </c:pt>
                <c:pt idx="1">
                  <c:v>32.76</c:v>
                </c:pt>
                <c:pt idx="2">
                  <c:v>32.31</c:v>
                </c:pt>
                <c:pt idx="3">
                  <c:v>33.200000000000003</c:v>
                </c:pt>
                <c:pt idx="4">
                  <c:v>34.909999999999997</c:v>
                </c:pt>
              </c:numCache>
            </c:numRef>
          </c:val>
          <c:extLst>
            <c:ext xmlns:c16="http://schemas.microsoft.com/office/drawing/2014/chart" uri="{C3380CC4-5D6E-409C-BE32-E72D297353CC}">
              <c16:uniqueId val="{00000000-7519-48E2-80C5-F227396FD08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7519-48E2-80C5-F227396FD08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472.87</c:v>
                </c:pt>
                <c:pt idx="1">
                  <c:v>541.54999999999995</c:v>
                </c:pt>
                <c:pt idx="2">
                  <c:v>545.26</c:v>
                </c:pt>
                <c:pt idx="3">
                  <c:v>525.63</c:v>
                </c:pt>
                <c:pt idx="4">
                  <c:v>511.96</c:v>
                </c:pt>
              </c:numCache>
            </c:numRef>
          </c:val>
          <c:extLst>
            <c:ext xmlns:c16="http://schemas.microsoft.com/office/drawing/2014/chart" uri="{C3380CC4-5D6E-409C-BE32-E72D297353CC}">
              <c16:uniqueId val="{00000000-B436-4C30-87AD-FD892D4AED1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B436-4C30-87AD-FD892D4AED1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25" zoomScale="69" zoomScaleNormal="69"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南関町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9633</v>
      </c>
      <c r="AM8" s="51"/>
      <c r="AN8" s="51"/>
      <c r="AO8" s="51"/>
      <c r="AP8" s="51"/>
      <c r="AQ8" s="51"/>
      <c r="AR8" s="51"/>
      <c r="AS8" s="51"/>
      <c r="AT8" s="47">
        <f>データ!$S$6</f>
        <v>68.92</v>
      </c>
      <c r="AU8" s="47"/>
      <c r="AV8" s="47"/>
      <c r="AW8" s="47"/>
      <c r="AX8" s="47"/>
      <c r="AY8" s="47"/>
      <c r="AZ8" s="47"/>
      <c r="BA8" s="47"/>
      <c r="BB8" s="47">
        <f>データ!$T$6</f>
        <v>139.77000000000001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0.94</v>
      </c>
      <c r="Q10" s="47"/>
      <c r="R10" s="47"/>
      <c r="S10" s="47"/>
      <c r="T10" s="47"/>
      <c r="U10" s="47"/>
      <c r="V10" s="47"/>
      <c r="W10" s="51">
        <f>データ!$Q$6</f>
        <v>3300</v>
      </c>
      <c r="X10" s="51"/>
      <c r="Y10" s="51"/>
      <c r="Z10" s="51"/>
      <c r="AA10" s="51"/>
      <c r="AB10" s="51"/>
      <c r="AC10" s="51"/>
      <c r="AD10" s="2"/>
      <c r="AE10" s="2"/>
      <c r="AF10" s="2"/>
      <c r="AG10" s="2"/>
      <c r="AH10" s="2"/>
      <c r="AI10" s="2"/>
      <c r="AJ10" s="2"/>
      <c r="AK10" s="2"/>
      <c r="AL10" s="51">
        <f>データ!$U$6</f>
        <v>90</v>
      </c>
      <c r="AM10" s="51"/>
      <c r="AN10" s="51"/>
      <c r="AO10" s="51"/>
      <c r="AP10" s="51"/>
      <c r="AQ10" s="51"/>
      <c r="AR10" s="51"/>
      <c r="AS10" s="51"/>
      <c r="AT10" s="47">
        <f>データ!$V$6</f>
        <v>0.03</v>
      </c>
      <c r="AU10" s="47"/>
      <c r="AV10" s="47"/>
      <c r="AW10" s="47"/>
      <c r="AX10" s="47"/>
      <c r="AY10" s="47"/>
      <c r="AZ10" s="47"/>
      <c r="BA10" s="47"/>
      <c r="BB10" s="47">
        <f>データ!$W$6</f>
        <v>3000</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118</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hD4EhY9HK2jqCzNgJpw8YYrkY35TScnzCiFGoFIDq6a7HDO4lA7kWqGpa07lWzZ/ieCloTVn+QI1sx+UceBC5w==" saltValue="rXwrPj2blNU1hzlGogAq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433675</v>
      </c>
      <c r="D6" s="34">
        <f t="shared" si="3"/>
        <v>47</v>
      </c>
      <c r="E6" s="34">
        <f t="shared" si="3"/>
        <v>1</v>
      </c>
      <c r="F6" s="34">
        <f t="shared" si="3"/>
        <v>0</v>
      </c>
      <c r="G6" s="34">
        <f t="shared" si="3"/>
        <v>0</v>
      </c>
      <c r="H6" s="34" t="str">
        <f t="shared" si="3"/>
        <v>熊本県　南関町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0.94</v>
      </c>
      <c r="Q6" s="35">
        <f t="shared" si="3"/>
        <v>3300</v>
      </c>
      <c r="R6" s="35">
        <f t="shared" si="3"/>
        <v>9633</v>
      </c>
      <c r="S6" s="35">
        <f t="shared" si="3"/>
        <v>68.92</v>
      </c>
      <c r="T6" s="35">
        <f t="shared" si="3"/>
        <v>139.77000000000001</v>
      </c>
      <c r="U6" s="35">
        <f t="shared" si="3"/>
        <v>90</v>
      </c>
      <c r="V6" s="35">
        <f t="shared" si="3"/>
        <v>0.03</v>
      </c>
      <c r="W6" s="35">
        <f t="shared" si="3"/>
        <v>3000</v>
      </c>
      <c r="X6" s="36">
        <f>IF(X7="",NA(),X7)</f>
        <v>69.83</v>
      </c>
      <c r="Y6" s="36">
        <f t="shared" ref="Y6:AG6" si="4">IF(Y7="",NA(),Y7)</f>
        <v>69.52</v>
      </c>
      <c r="Z6" s="36">
        <f t="shared" si="4"/>
        <v>69.03</v>
      </c>
      <c r="AA6" s="36">
        <f t="shared" si="4"/>
        <v>67.75</v>
      </c>
      <c r="AB6" s="36">
        <f t="shared" si="4"/>
        <v>65.78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1003.73</v>
      </c>
      <c r="BF6" s="36">
        <f t="shared" ref="BF6:BN6" si="7">IF(BF7="",NA(),BF7)</f>
        <v>994.75</v>
      </c>
      <c r="BG6" s="36">
        <f t="shared" si="7"/>
        <v>894.7</v>
      </c>
      <c r="BH6" s="36">
        <f t="shared" si="7"/>
        <v>780.18</v>
      </c>
      <c r="BI6" s="36">
        <f t="shared" si="7"/>
        <v>663.15</v>
      </c>
      <c r="BJ6" s="36">
        <f t="shared" si="7"/>
        <v>1510.14</v>
      </c>
      <c r="BK6" s="36">
        <f t="shared" si="7"/>
        <v>1595.62</v>
      </c>
      <c r="BL6" s="36">
        <f t="shared" si="7"/>
        <v>1302.33</v>
      </c>
      <c r="BM6" s="36">
        <f t="shared" si="7"/>
        <v>1274.21</v>
      </c>
      <c r="BN6" s="36">
        <f t="shared" si="7"/>
        <v>1183.92</v>
      </c>
      <c r="BO6" s="35" t="str">
        <f>IF(BO7="","",IF(BO7="-","【-】","【"&amp;SUBSTITUTE(TEXT(BO7,"#,##0.00"),"-","△")&amp;"】"))</f>
        <v>【1,084.05】</v>
      </c>
      <c r="BP6" s="36">
        <f>IF(BP7="",NA(),BP7)</f>
        <v>36.36</v>
      </c>
      <c r="BQ6" s="36">
        <f t="shared" ref="BQ6:BY6" si="8">IF(BQ7="",NA(),BQ7)</f>
        <v>32.76</v>
      </c>
      <c r="BR6" s="36">
        <f t="shared" si="8"/>
        <v>32.31</v>
      </c>
      <c r="BS6" s="36">
        <f t="shared" si="8"/>
        <v>33.200000000000003</v>
      </c>
      <c r="BT6" s="36">
        <f t="shared" si="8"/>
        <v>34.909999999999997</v>
      </c>
      <c r="BU6" s="36">
        <f t="shared" si="8"/>
        <v>22.67</v>
      </c>
      <c r="BV6" s="36">
        <f t="shared" si="8"/>
        <v>37.92</v>
      </c>
      <c r="BW6" s="36">
        <f t="shared" si="8"/>
        <v>40.89</v>
      </c>
      <c r="BX6" s="36">
        <f t="shared" si="8"/>
        <v>41.25</v>
      </c>
      <c r="BY6" s="36">
        <f t="shared" si="8"/>
        <v>42.5</v>
      </c>
      <c r="BZ6" s="35" t="str">
        <f>IF(BZ7="","",IF(BZ7="-","【-】","【"&amp;SUBSTITUTE(TEXT(BZ7,"#,##0.00"),"-","△")&amp;"】"))</f>
        <v>【53.46】</v>
      </c>
      <c r="CA6" s="36">
        <f>IF(CA7="",NA(),CA7)</f>
        <v>472.87</v>
      </c>
      <c r="CB6" s="36">
        <f t="shared" ref="CB6:CJ6" si="9">IF(CB7="",NA(),CB7)</f>
        <v>541.54999999999995</v>
      </c>
      <c r="CC6" s="36">
        <f t="shared" si="9"/>
        <v>545.26</v>
      </c>
      <c r="CD6" s="36">
        <f t="shared" si="9"/>
        <v>525.63</v>
      </c>
      <c r="CE6" s="36">
        <f t="shared" si="9"/>
        <v>511.96</v>
      </c>
      <c r="CF6" s="36">
        <f t="shared" si="9"/>
        <v>789.62</v>
      </c>
      <c r="CG6" s="36">
        <f t="shared" si="9"/>
        <v>423.18</v>
      </c>
      <c r="CH6" s="36">
        <f t="shared" si="9"/>
        <v>383.2</v>
      </c>
      <c r="CI6" s="36">
        <f t="shared" si="9"/>
        <v>383.25</v>
      </c>
      <c r="CJ6" s="36">
        <f t="shared" si="9"/>
        <v>377.72</v>
      </c>
      <c r="CK6" s="35" t="str">
        <f>IF(CK7="","",IF(CK7="-","【-】","【"&amp;SUBSTITUTE(TEXT(CK7,"#,##0.00"),"-","△")&amp;"】"))</f>
        <v>【300.47】</v>
      </c>
      <c r="CL6" s="36">
        <f>IF(CL7="",NA(),CL7)</f>
        <v>44.94</v>
      </c>
      <c r="CM6" s="36">
        <f t="shared" ref="CM6:CU6" si="10">IF(CM7="",NA(),CM7)</f>
        <v>40.700000000000003</v>
      </c>
      <c r="CN6" s="36">
        <f t="shared" si="10"/>
        <v>42.17</v>
      </c>
      <c r="CO6" s="36">
        <f t="shared" si="10"/>
        <v>41.96</v>
      </c>
      <c r="CP6" s="36">
        <f t="shared" si="10"/>
        <v>41.87</v>
      </c>
      <c r="CQ6" s="36">
        <f t="shared" si="10"/>
        <v>48.7</v>
      </c>
      <c r="CR6" s="36">
        <f t="shared" si="10"/>
        <v>46.9</v>
      </c>
      <c r="CS6" s="36">
        <f t="shared" si="10"/>
        <v>47.95</v>
      </c>
      <c r="CT6" s="36">
        <f t="shared" si="10"/>
        <v>48.26</v>
      </c>
      <c r="CU6" s="36">
        <f t="shared" si="10"/>
        <v>48.01</v>
      </c>
      <c r="CV6" s="35" t="str">
        <f>IF(CV7="","",IF(CV7="-","【-】","【"&amp;SUBSTITUTE(TEXT(CV7,"#,##0.00"),"-","△")&amp;"】"))</f>
        <v>【54.90】</v>
      </c>
      <c r="CW6" s="36">
        <f>IF(CW7="",NA(),CW7)</f>
        <v>100</v>
      </c>
      <c r="CX6" s="36">
        <f t="shared" ref="CX6:DF6" si="11">IF(CX7="",NA(),CX7)</f>
        <v>99.02</v>
      </c>
      <c r="CY6" s="36">
        <f t="shared" si="11"/>
        <v>96.63</v>
      </c>
      <c r="CZ6" s="36">
        <f t="shared" si="11"/>
        <v>100</v>
      </c>
      <c r="DA6" s="36">
        <f t="shared" si="11"/>
        <v>100</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433675</v>
      </c>
      <c r="D7" s="38">
        <v>47</v>
      </c>
      <c r="E7" s="38">
        <v>1</v>
      </c>
      <c r="F7" s="38">
        <v>0</v>
      </c>
      <c r="G7" s="38">
        <v>0</v>
      </c>
      <c r="H7" s="38" t="s">
        <v>96</v>
      </c>
      <c r="I7" s="38" t="s">
        <v>97</v>
      </c>
      <c r="J7" s="38" t="s">
        <v>98</v>
      </c>
      <c r="K7" s="38" t="s">
        <v>99</v>
      </c>
      <c r="L7" s="38" t="s">
        <v>100</v>
      </c>
      <c r="M7" s="38" t="s">
        <v>101</v>
      </c>
      <c r="N7" s="39" t="s">
        <v>102</v>
      </c>
      <c r="O7" s="39" t="s">
        <v>103</v>
      </c>
      <c r="P7" s="39">
        <v>0.94</v>
      </c>
      <c r="Q7" s="39">
        <v>3300</v>
      </c>
      <c r="R7" s="39">
        <v>9633</v>
      </c>
      <c r="S7" s="39">
        <v>68.92</v>
      </c>
      <c r="T7" s="39">
        <v>139.77000000000001</v>
      </c>
      <c r="U7" s="39">
        <v>90</v>
      </c>
      <c r="V7" s="39">
        <v>0.03</v>
      </c>
      <c r="W7" s="39">
        <v>3000</v>
      </c>
      <c r="X7" s="39">
        <v>69.83</v>
      </c>
      <c r="Y7" s="39">
        <v>69.52</v>
      </c>
      <c r="Z7" s="39">
        <v>69.03</v>
      </c>
      <c r="AA7" s="39">
        <v>67.75</v>
      </c>
      <c r="AB7" s="39">
        <v>65.78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1003.73</v>
      </c>
      <c r="BF7" s="39">
        <v>994.75</v>
      </c>
      <c r="BG7" s="39">
        <v>894.7</v>
      </c>
      <c r="BH7" s="39">
        <v>780.18</v>
      </c>
      <c r="BI7" s="39">
        <v>663.15</v>
      </c>
      <c r="BJ7" s="39">
        <v>1510.14</v>
      </c>
      <c r="BK7" s="39">
        <v>1595.62</v>
      </c>
      <c r="BL7" s="39">
        <v>1302.33</v>
      </c>
      <c r="BM7" s="39">
        <v>1274.21</v>
      </c>
      <c r="BN7" s="39">
        <v>1183.92</v>
      </c>
      <c r="BO7" s="39">
        <v>1084.05</v>
      </c>
      <c r="BP7" s="39">
        <v>36.36</v>
      </c>
      <c r="BQ7" s="39">
        <v>32.76</v>
      </c>
      <c r="BR7" s="39">
        <v>32.31</v>
      </c>
      <c r="BS7" s="39">
        <v>33.200000000000003</v>
      </c>
      <c r="BT7" s="39">
        <v>34.909999999999997</v>
      </c>
      <c r="BU7" s="39">
        <v>22.67</v>
      </c>
      <c r="BV7" s="39">
        <v>37.92</v>
      </c>
      <c r="BW7" s="39">
        <v>40.89</v>
      </c>
      <c r="BX7" s="39">
        <v>41.25</v>
      </c>
      <c r="BY7" s="39">
        <v>42.5</v>
      </c>
      <c r="BZ7" s="39">
        <v>53.46</v>
      </c>
      <c r="CA7" s="39">
        <v>472.87</v>
      </c>
      <c r="CB7" s="39">
        <v>541.54999999999995</v>
      </c>
      <c r="CC7" s="39">
        <v>545.26</v>
      </c>
      <c r="CD7" s="39">
        <v>525.63</v>
      </c>
      <c r="CE7" s="39">
        <v>511.96</v>
      </c>
      <c r="CF7" s="39">
        <v>789.62</v>
      </c>
      <c r="CG7" s="39">
        <v>423.18</v>
      </c>
      <c r="CH7" s="39">
        <v>383.2</v>
      </c>
      <c r="CI7" s="39">
        <v>383.25</v>
      </c>
      <c r="CJ7" s="39">
        <v>377.72</v>
      </c>
      <c r="CK7" s="39">
        <v>300.47000000000003</v>
      </c>
      <c r="CL7" s="39">
        <v>44.94</v>
      </c>
      <c r="CM7" s="39">
        <v>40.700000000000003</v>
      </c>
      <c r="CN7" s="39">
        <v>42.17</v>
      </c>
      <c r="CO7" s="39">
        <v>41.96</v>
      </c>
      <c r="CP7" s="39">
        <v>41.87</v>
      </c>
      <c r="CQ7" s="39">
        <v>48.7</v>
      </c>
      <c r="CR7" s="39">
        <v>46.9</v>
      </c>
      <c r="CS7" s="39">
        <v>47.95</v>
      </c>
      <c r="CT7" s="39">
        <v>48.26</v>
      </c>
      <c r="CU7" s="39">
        <v>48.01</v>
      </c>
      <c r="CV7" s="39">
        <v>54.9</v>
      </c>
      <c r="CW7" s="39">
        <v>100</v>
      </c>
      <c r="CX7" s="39">
        <v>99.02</v>
      </c>
      <c r="CY7" s="39">
        <v>96.63</v>
      </c>
      <c r="CZ7" s="39">
        <v>100</v>
      </c>
      <c r="DA7" s="39">
        <v>100</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N2106</cp:lastModifiedBy>
  <cp:lastPrinted>2021-01-18T01:14:24Z</cp:lastPrinted>
  <dcterms:created xsi:type="dcterms:W3CDTF">2020-12-04T02:22:42Z</dcterms:created>
  <dcterms:modified xsi:type="dcterms:W3CDTF">2021-01-18T01:15:21Z</dcterms:modified>
  <cp:category/>
</cp:coreProperties>
</file>