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02 八代市\簡易水道\"/>
    </mc:Choice>
  </mc:AlternateContent>
  <workbookProtection workbookAlgorithmName="SHA-512" workbookHashValue="3IpNl8gMUnNFPqIo3x0qmWW8NJ0YjOqlrAgAp5t9Am6ezq9dkyq/MfDl0tfOMJb7D5lPnoLKiP5kS2v3hs2YiQ==" workbookSaltValue="auZAgT3XEpvcLbHgpYkhUw==" workbookSpinCount="100000" lockStructure="1"/>
  <bookViews>
    <workbookView xWindow="0" yWindow="0" windowWidth="20490" windowHeight="763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W10" i="4" s="1"/>
  <c r="P6" i="5"/>
  <c r="O6" i="5"/>
  <c r="N6" i="5"/>
  <c r="B10" i="4" s="1"/>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E85" i="4"/>
  <c r="BB10" i="4"/>
  <c r="AL10" i="4"/>
  <c r="P10" i="4"/>
  <c r="I10" i="4"/>
  <c r="BB8" i="4"/>
  <c r="AT8" i="4"/>
  <c r="AL8" i="4"/>
  <c r="AD8" i="4"/>
  <c r="W8" i="4"/>
  <c r="P8" i="4"/>
  <c r="I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<sst xmlns="http://schemas.openxmlformats.org/spreadsheetml/2006/main" count="233" uniqueCount="118">
  <si>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</si>
  <si>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</si>
  <si>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</si>
  <si>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</si>
  <si>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</si>
  <si>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</si>
  <si>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</si>
  <si>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</si>
  <si>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</si>
  <si>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</si>
  <si>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</si>
  <si>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</si>
  <si>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</si>
  <si>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</si>
  <si>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</si>
  <si>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</si>
  <si>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</si>
  <si>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</si>
  <si>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</si>
  <si>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</si>
  <si>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</si>
  <si>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</si>
  <si>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</si>
  <si>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</si>
  <si>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</si>
  <si>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</si>
  <si>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</si>
  <si>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</si>
  <si>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</si>
  <si>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</si>
  <si>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</si>
  <si>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</si>
  <si>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</si>
  <si>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</si>
  <si>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</si>
  <si>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</si>
  <si>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</si>
  <si>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</si>
  <si>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</si>
  <si>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</si>
  <si>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</si>
  <si>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</si>
  <si>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</si>
  <si>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</si>
  <si>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</si>
  <si>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</si>
  <si>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</si>
  <si>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</si>
  <si>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</si>
  <si>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</si>
  <si>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</si>
  <si>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</si>
  <si>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</si>
  <si>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</si>
  <si>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</si>
  <si>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</si>
  <si>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</si>
  <si>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</si>
  <si>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</si>
  <si>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</si>
  <si>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</si>
  <si>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</si>
  <si>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</si>
  <si>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</si>
  <si>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</si>
  <si>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</si>
  <si>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</si>
  <si>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</si>
  <si>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</si>
  <si>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</si>
  <si>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</si>
  <si>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</si>
  <si>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</si>
  <si>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</si>
  <si>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</si>
  <si>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</si>
  <si>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</si>
  <si>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</si>
  <si>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</si>
  <si>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</si>
  <si>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</si>
  <si>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</si>
  <si>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</si>
  <si>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</si>
  <si>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</si>
  <si>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</si>
  <si>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</si>
  <si>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</si>
  <si>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</si>
  <si>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</si>
  <si>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</si>
  <si>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</si>
  <si>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</si>
  <si>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</si>
  <si>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</si>
  <si>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</si>
  <si>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</si>
  <si>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</si>
  <si>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</si>
  <si>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</si>
  <si>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</si>
  <si>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</si>
  <si>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</si>
  <si>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</si>
  <si>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</si>
  <si>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</si>
  <si>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</si>
  <si>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</si>
  <si>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</si>
  <si>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</si>
  <si>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</si>
  <si>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</si>
  <si>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</si>
  <si>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</si>
  <si>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</si>
  <si>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過疎地に給水地区が点在しており、効率性・収益性が低い状況にあることから①収益的収支比率は、100％を下回っています。また、企業債残高は減少傾向にあるものの④企業債残高給水収益比率は平均値を大きく上回っており、財源不足については一般会計からの繰入金で補填している状況です。
　⑤料金回収率については、令和元年度に料金改定を行い、増収を図ったたものの⑥給水原価も平均値を大きく上回っており、引き続き、料金の適正化及び経費節減に努める必要があります。
　⑦施設利用率は年々減少傾向にありますが、給水人口の減少によるものです。
　⑧有収率は、平均値を上回っておりますが、今後も老朽管の更新など適切な施設管理により、有収率の向上に努めます。</t>
    <rPh sb="37" eb="40">
      <t>シュウエキテキ</t>
    </rPh>
    <rPh sb="40" eb="42">
      <t>シュウシ</t>
    </rPh>
    <rPh sb="42" eb="44">
      <t>ヒリツ</t>
    </rPh>
    <rPh sb="51" eb="53">
      <t>シタマワ</t>
    </rPh>
    <rPh sb="62" eb="64">
      <t>キギョウ</t>
    </rPh>
    <rPh sb="64" eb="65">
      <t>サイ</t>
    </rPh>
    <rPh sb="65" eb="67">
      <t>ザンダカ</t>
    </rPh>
    <rPh sb="68" eb="70">
      <t>ゲンショウ</t>
    </rPh>
    <rPh sb="70" eb="72">
      <t>ケイコウ</t>
    </rPh>
    <rPh sb="79" eb="82">
      <t>キギョウサイ</t>
    </rPh>
    <rPh sb="82" eb="84">
      <t>ザンダカ</t>
    </rPh>
    <rPh sb="84" eb="86">
      <t>キュウスイ</t>
    </rPh>
    <rPh sb="86" eb="88">
      <t>シュウエキ</t>
    </rPh>
    <rPh sb="88" eb="90">
      <t>ヒリツ</t>
    </rPh>
    <rPh sb="91" eb="94">
      <t>ヘイキンチ</t>
    </rPh>
    <rPh sb="95" eb="96">
      <t>オオ</t>
    </rPh>
    <rPh sb="98" eb="100">
      <t>ウワマワ</t>
    </rPh>
    <rPh sb="105" eb="107">
      <t>ザイゲン</t>
    </rPh>
    <rPh sb="107" eb="109">
      <t>ブソク</t>
    </rPh>
    <rPh sb="114" eb="116">
      <t>イッパン</t>
    </rPh>
    <rPh sb="116" eb="118">
      <t>カイケイ</t>
    </rPh>
    <rPh sb="121" eb="123">
      <t>クリイレ</t>
    </rPh>
    <rPh sb="123" eb="124">
      <t>キン</t>
    </rPh>
    <rPh sb="125" eb="127">
      <t>ホテン</t>
    </rPh>
    <rPh sb="131" eb="133">
      <t>ジョウキョウ</t>
    </rPh>
    <rPh sb="139" eb="141">
      <t>リョウキン</t>
    </rPh>
    <rPh sb="141" eb="143">
      <t>カイシュウ</t>
    </rPh>
    <rPh sb="143" eb="144">
      <t>リツ</t>
    </rPh>
    <rPh sb="150" eb="152">
      <t>レイワ</t>
    </rPh>
    <rPh sb="152" eb="154">
      <t>ガンネン</t>
    </rPh>
    <rPh sb="154" eb="155">
      <t>ド</t>
    </rPh>
    <rPh sb="156" eb="158">
      <t>リョウキン</t>
    </rPh>
    <rPh sb="158" eb="160">
      <t>カイテイ</t>
    </rPh>
    <rPh sb="161" eb="162">
      <t>オコナ</t>
    </rPh>
    <rPh sb="164" eb="166">
      <t>ゾウシュウ</t>
    </rPh>
    <rPh sb="167" eb="168">
      <t>ハカ</t>
    </rPh>
    <rPh sb="175" eb="177">
      <t>キュウスイ</t>
    </rPh>
    <rPh sb="177" eb="179">
      <t>ゲンカ</t>
    </rPh>
    <rPh sb="180" eb="183">
      <t>ヘイキンチ</t>
    </rPh>
    <rPh sb="184" eb="185">
      <t>オオ</t>
    </rPh>
    <rPh sb="187" eb="189">
      <t>ウワマワ</t>
    </rPh>
    <rPh sb="194" eb="195">
      <t>ヒ</t>
    </rPh>
    <rPh sb="196" eb="197">
      <t>ツヅ</t>
    </rPh>
    <rPh sb="199" eb="201">
      <t>リョウキン</t>
    </rPh>
    <rPh sb="202" eb="205">
      <t>テキセイカ</t>
    </rPh>
    <rPh sb="205" eb="206">
      <t>オヨ</t>
    </rPh>
    <rPh sb="207" eb="209">
      <t>ケイヒ</t>
    </rPh>
    <rPh sb="209" eb="211">
      <t>セツゲン</t>
    </rPh>
    <rPh sb="212" eb="213">
      <t>ツト</t>
    </rPh>
    <rPh sb="215" eb="217">
      <t>ヒツヨウ</t>
    </rPh>
    <rPh sb="226" eb="228">
      <t>シセツ</t>
    </rPh>
    <rPh sb="228" eb="230">
      <t>リヨウ</t>
    </rPh>
    <rPh sb="230" eb="231">
      <t>リツ</t>
    </rPh>
    <rPh sb="232" eb="234">
      <t>ネンネン</t>
    </rPh>
    <rPh sb="234" eb="236">
      <t>ゲンショウ</t>
    </rPh>
    <rPh sb="236" eb="238">
      <t>ケイコウ</t>
    </rPh>
    <rPh sb="245" eb="247">
      <t>キュウスイ</t>
    </rPh>
    <rPh sb="247" eb="249">
      <t>ジンコウ</t>
    </rPh>
    <rPh sb="250" eb="252">
      <t>ゲンショウ</t>
    </rPh>
    <rPh sb="263" eb="265">
      <t>ユウシュウ</t>
    </rPh>
    <rPh sb="265" eb="266">
      <t>リツ</t>
    </rPh>
    <rPh sb="268" eb="271">
      <t>ヘイキンチ</t>
    </rPh>
    <rPh sb="272" eb="274">
      <t>ウワマワ</t>
    </rPh>
    <phoneticPr fontId="4"/>
  </si>
  <si>
    <t>　給水人口の減少による料金収入の減、さらには、老朽施設の更新に伴う建設費及び維持管理費の増加により更なる経営状況の悪化が予想されます。
　そこで、令和元年度に料金改定を行い、収益増加を図りましたが、今後も引き続き、適切な施設管理及び効率的な建設投資に努めることで、経営健全化を目指します。
　※経営戦略は、平成29年3月に策定済</t>
    <rPh sb="1" eb="3">
      <t>キュウスイ</t>
    </rPh>
    <rPh sb="3" eb="5">
      <t>ジンコウ</t>
    </rPh>
    <rPh sb="6" eb="8">
      <t>ゲンショウ</t>
    </rPh>
    <rPh sb="11" eb="13">
      <t>リョウキン</t>
    </rPh>
    <rPh sb="13" eb="15">
      <t>シュウニュウ</t>
    </rPh>
    <rPh sb="16" eb="17">
      <t>ゲン</t>
    </rPh>
    <rPh sb="23" eb="25">
      <t>ロウキュウ</t>
    </rPh>
    <rPh sb="25" eb="27">
      <t>シセツ</t>
    </rPh>
    <rPh sb="28" eb="30">
      <t>コウシン</t>
    </rPh>
    <rPh sb="31" eb="32">
      <t>トモナ</t>
    </rPh>
    <rPh sb="33" eb="36">
      <t>ケンセツヒ</t>
    </rPh>
    <rPh sb="36" eb="37">
      <t>オヨ</t>
    </rPh>
    <rPh sb="38" eb="40">
      <t>イジ</t>
    </rPh>
    <rPh sb="40" eb="43">
      <t>カンリヒ</t>
    </rPh>
    <rPh sb="44" eb="46">
      <t>ゾウカ</t>
    </rPh>
    <rPh sb="49" eb="50">
      <t>サラ</t>
    </rPh>
    <rPh sb="52" eb="54">
      <t>ケイエイ</t>
    </rPh>
    <rPh sb="54" eb="56">
      <t>ジョウキョウ</t>
    </rPh>
    <rPh sb="57" eb="59">
      <t>アッカ</t>
    </rPh>
    <rPh sb="60" eb="62">
      <t>ヨソウ</t>
    </rPh>
    <rPh sb="73" eb="75">
      <t>レイワ</t>
    </rPh>
    <rPh sb="75" eb="77">
      <t>ガンネン</t>
    </rPh>
    <rPh sb="77" eb="78">
      <t>ド</t>
    </rPh>
    <rPh sb="79" eb="81">
      <t>リョウキン</t>
    </rPh>
    <rPh sb="81" eb="83">
      <t>カイテイ</t>
    </rPh>
    <rPh sb="84" eb="85">
      <t>オコナ</t>
    </rPh>
    <rPh sb="87" eb="89">
      <t>シュウエキ</t>
    </rPh>
    <rPh sb="89" eb="91">
      <t>ゾウカ</t>
    </rPh>
    <rPh sb="92" eb="93">
      <t>ハカ</t>
    </rPh>
    <rPh sb="99" eb="101">
      <t>コンゴ</t>
    </rPh>
    <rPh sb="107" eb="109">
      <t>テキセツ</t>
    </rPh>
    <rPh sb="110" eb="112">
      <t>シセツ</t>
    </rPh>
    <rPh sb="112" eb="114">
      <t>カンリ</t>
    </rPh>
    <rPh sb="114" eb="115">
      <t>オヨ</t>
    </rPh>
    <rPh sb="116" eb="119">
      <t>コウリツテキ</t>
    </rPh>
    <rPh sb="120" eb="122">
      <t>ケンセツ</t>
    </rPh>
    <rPh sb="122" eb="124">
      <t>トウシ</t>
    </rPh>
    <rPh sb="125" eb="126">
      <t>ツト</t>
    </rPh>
    <rPh sb="132" eb="134">
      <t>ケイエイ</t>
    </rPh>
    <rPh sb="134" eb="137">
      <t>ケンゼンカ</t>
    </rPh>
    <rPh sb="138" eb="140">
      <t>メザ</t>
    </rPh>
    <rPh sb="149" eb="151">
      <t>ケイエイ</t>
    </rPh>
    <rPh sb="151" eb="153">
      <t>センリャク</t>
    </rPh>
    <rPh sb="155" eb="157">
      <t>ヘイセイ</t>
    </rPh>
    <rPh sb="159" eb="160">
      <t>ネン</t>
    </rPh>
    <rPh sb="161" eb="162">
      <t>ツキ</t>
    </rPh>
    <rPh sb="163" eb="165">
      <t>サクテイ</t>
    </rPh>
    <rPh sb="165" eb="166">
      <t>スミ</t>
    </rPh>
    <phoneticPr fontId="4"/>
  </si>
  <si>
    <t>　令和元年度に予定していた改良工事が翌年度へ繰り越しとなったため、管路更新率が大幅に減少しました。
　管路の更新については、老朽化が進んでいる施設も多数あることから、引き続き、計画的な更新を行っていきます。</t>
    <rPh sb="1" eb="3">
      <t>レイワ</t>
    </rPh>
    <rPh sb="3" eb="5">
      <t>ガンネン</t>
    </rPh>
    <rPh sb="5" eb="6">
      <t>ド</t>
    </rPh>
    <rPh sb="7" eb="9">
      <t>ヨテイ</t>
    </rPh>
    <rPh sb="13" eb="15">
      <t>カイリョウ</t>
    </rPh>
    <rPh sb="15" eb="17">
      <t>コウジ</t>
    </rPh>
    <rPh sb="18" eb="21">
      <t>ヨクネンド</t>
    </rPh>
    <rPh sb="22" eb="23">
      <t>ク</t>
    </rPh>
    <rPh sb="24" eb="25">
      <t>コ</t>
    </rPh>
    <rPh sb="33" eb="35">
      <t>カンロ</t>
    </rPh>
    <rPh sb="35" eb="37">
      <t>コウシン</t>
    </rPh>
    <rPh sb="37" eb="38">
      <t>リツ</t>
    </rPh>
    <rPh sb="39" eb="41">
      <t>オオハバ</t>
    </rPh>
    <rPh sb="42" eb="44">
      <t>ゲンショウ</t>
    </rPh>
    <rPh sb="51" eb="53">
      <t>カンロ</t>
    </rPh>
    <rPh sb="54" eb="56">
      <t>コウシン</t>
    </rPh>
    <rPh sb="62" eb="65">
      <t>ロウキュウカ</t>
    </rPh>
    <rPh sb="66" eb="67">
      <t>スス</t>
    </rPh>
    <rPh sb="71" eb="73">
      <t>シセツ</t>
    </rPh>
    <rPh sb="74" eb="76">
      <t>タスウ</t>
    </rPh>
    <rPh sb="83" eb="84">
      <t>ヒ</t>
    </rPh>
    <rPh sb="85" eb="86">
      <t>ツヅ</t>
    </rPh>
    <rPh sb="88" eb="91">
      <t>ケイカクテキ</t>
    </rPh>
    <rPh sb="92" eb="94">
      <t>コウシン</t>
    </rPh>
    <rPh sb="95" eb="9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</si>
</sst>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0.73</c:v>
                </c:pt>
                <c:pt idx="1">
                  <c:v>1.7</c:v>
                </c:pt>
                <c:pt idx="2">
                  <c:v>3.5</c:v>
                </c:pt>
                <c:pt idx="3">
                  <c:v>3.25</c:v>
                </c:pt>
                <c:pt idx="4">
                  <c:v>7.0000000000000007E-2</c:v>
                </c:pt>
              </c:numCache>
            </c:numRef>
          </c:val>
          <c:extLst>
            <c:ext xmlns:c16="http://schemas.microsoft.com/office/drawing/2014/chart" uri="{C3380CC4-5D6E-409C-BE32-E72D297353CC}">
              <c16:uniqueId val="{00000000-0574-4387-BDFC-AD93F4A7600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0574-4387-BDFC-AD93F4A7600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46.1</c:v>
                </c:pt>
                <c:pt idx="1">
                  <c:v>46.98</c:v>
                </c:pt>
                <c:pt idx="2">
                  <c:v>46.92</c:v>
                </c:pt>
                <c:pt idx="3">
                  <c:v>45.09</c:v>
                </c:pt>
                <c:pt idx="4">
                  <c:v>43.26</c:v>
                </c:pt>
              </c:numCache>
            </c:numRef>
          </c:val>
          <c:extLst>
            <c:ext xmlns:c16="http://schemas.microsoft.com/office/drawing/2014/chart" uri="{C3380CC4-5D6E-409C-BE32-E72D297353CC}">
              <c16:uniqueId val="{00000000-5136-4E1B-905C-3F79CA307FF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5136-4E1B-905C-3F79CA307FF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98.11</c:v>
                </c:pt>
                <c:pt idx="1">
                  <c:v>97.84</c:v>
                </c:pt>
                <c:pt idx="2">
                  <c:v>97.56</c:v>
                </c:pt>
                <c:pt idx="3">
                  <c:v>97.4</c:v>
                </c:pt>
                <c:pt idx="4">
                  <c:v>95.49</c:v>
                </c:pt>
              </c:numCache>
            </c:numRef>
          </c:val>
          <c:extLst>
            <c:ext xmlns:c16="http://schemas.microsoft.com/office/drawing/2014/chart" uri="{C3380CC4-5D6E-409C-BE32-E72D297353CC}">
              <c16:uniqueId val="{00000000-5C28-4C91-A4FE-D9C6DEC5783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5C28-4C91-A4FE-D9C6DEC5783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54.32</c:v>
                </c:pt>
                <c:pt idx="1">
                  <c:v>59.7</c:v>
                </c:pt>
                <c:pt idx="2">
                  <c:v>56.33</c:v>
                </c:pt>
                <c:pt idx="3">
                  <c:v>53.07</c:v>
                </c:pt>
                <c:pt idx="4">
                  <c:v>64.84</c:v>
                </c:pt>
              </c:numCache>
            </c:numRef>
          </c:val>
          <c:extLst>
            <c:ext xmlns:c16="http://schemas.microsoft.com/office/drawing/2014/chart" uri="{C3380CC4-5D6E-409C-BE32-E72D297353CC}">
              <c16:uniqueId val="{00000000-E0D6-489F-A80D-9072BF572D5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E0D6-489F-A80D-9072BF572D5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F0-454C-998B-5D0B86445A0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F0-454C-998B-5D0B86445A0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C8-4853-A9A0-DBF34D0A347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C8-4853-A9A0-DBF34D0A347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6E-4F71-9C35-0CF21E65BD5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6E-4F71-9C35-0CF21E65BD5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9F-4332-8BBD-D68B8CCD3E2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9F-4332-8BBD-D68B8CCD3E2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1877.89</c:v>
                </c:pt>
                <c:pt idx="1">
                  <c:v>1902.72</c:v>
                </c:pt>
                <c:pt idx="2">
                  <c:v>2002.67</c:v>
                </c:pt>
                <c:pt idx="3">
                  <c:v>2032.11</c:v>
                </c:pt>
                <c:pt idx="4">
                  <c:v>2007.8</c:v>
                </c:pt>
              </c:numCache>
            </c:numRef>
          </c:val>
          <c:extLst>
            <c:ext xmlns:c16="http://schemas.microsoft.com/office/drawing/2014/chart" uri="{C3380CC4-5D6E-409C-BE32-E72D297353CC}">
              <c16:uniqueId val="{00000000-19DF-4DA9-A76E-3FC42D3490B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19DF-4DA9-A76E-3FC42D3490B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37.67</c:v>
                </c:pt>
                <c:pt idx="1">
                  <c:v>36.08</c:v>
                </c:pt>
                <c:pt idx="2">
                  <c:v>33.840000000000003</c:v>
                </c:pt>
                <c:pt idx="3">
                  <c:v>33.04</c:v>
                </c:pt>
                <c:pt idx="4">
                  <c:v>34.28</c:v>
                </c:pt>
              </c:numCache>
            </c:numRef>
          </c:val>
          <c:extLst>
            <c:ext xmlns:c16="http://schemas.microsoft.com/office/drawing/2014/chart" uri="{C3380CC4-5D6E-409C-BE32-E72D297353CC}">
              <c16:uniqueId val="{00000000-D6E4-4640-A4B5-61BC68774D8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D6E4-4640-A4B5-61BC68774D8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419.05</c:v>
                </c:pt>
                <c:pt idx="1">
                  <c:v>437.38</c:v>
                </c:pt>
                <c:pt idx="2">
                  <c:v>465.15</c:v>
                </c:pt>
                <c:pt idx="3">
                  <c:v>485.05</c:v>
                </c:pt>
                <c:pt idx="4">
                  <c:v>485.8</c:v>
                </c:pt>
              </c:numCache>
            </c:numRef>
          </c:val>
          <c:extLst>
            <c:ext xmlns:c16="http://schemas.microsoft.com/office/drawing/2014/chart" uri="{C3380CC4-5D6E-409C-BE32-E72D297353CC}">
              <c16:uniqueId val="{00000000-A1C3-459C-A35C-921CF0B0513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A1C3-459C-A35C-921CF0B0513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3"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八代市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126667</v>
      </c>
      <c r="AM8" s="51"/>
      <c r="AN8" s="51"/>
      <c r="AO8" s="51"/>
      <c r="AP8" s="51"/>
      <c r="AQ8" s="51"/>
      <c r="AR8" s="51"/>
      <c r="AS8" s="51"/>
      <c r="AT8" s="47">
        <f>データ!$S$6</f>
        <v>681.36</v>
      </c>
      <c r="AU8" s="47"/>
      <c r="AV8" s="47"/>
      <c r="AW8" s="47"/>
      <c r="AX8" s="47"/>
      <c r="AY8" s="47"/>
      <c r="AZ8" s="47"/>
      <c r="BA8" s="47"/>
      <c r="BB8" s="47">
        <f>データ!$T$6</f>
        <v>185.9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3.17</v>
      </c>
      <c r="Q10" s="47"/>
      <c r="R10" s="47"/>
      <c r="S10" s="47"/>
      <c r="T10" s="47"/>
      <c r="U10" s="47"/>
      <c r="V10" s="47"/>
      <c r="W10" s="51">
        <f>データ!$Q$6</f>
        <v>3670</v>
      </c>
      <c r="X10" s="51"/>
      <c r="Y10" s="51"/>
      <c r="Z10" s="51"/>
      <c r="AA10" s="51"/>
      <c r="AB10" s="51"/>
      <c r="AC10" s="51"/>
      <c r="AD10" s="2"/>
      <c r="AE10" s="2"/>
      <c r="AF10" s="2"/>
      <c r="AG10" s="2"/>
      <c r="AH10" s="2"/>
      <c r="AI10" s="2"/>
      <c r="AJ10" s="2"/>
      <c r="AK10" s="2"/>
      <c r="AL10" s="51">
        <f>データ!$U$6</f>
        <v>3988</v>
      </c>
      <c r="AM10" s="51"/>
      <c r="AN10" s="51"/>
      <c r="AO10" s="51"/>
      <c r="AP10" s="51"/>
      <c r="AQ10" s="51"/>
      <c r="AR10" s="51"/>
      <c r="AS10" s="51"/>
      <c r="AT10" s="47">
        <f>データ!$V$6</f>
        <v>10.8</v>
      </c>
      <c r="AU10" s="47"/>
      <c r="AV10" s="47"/>
      <c r="AW10" s="47"/>
      <c r="AX10" s="47"/>
      <c r="AY10" s="47"/>
      <c r="AZ10" s="47"/>
      <c r="BA10" s="47"/>
      <c r="BB10" s="47">
        <f>データ!$W$6</f>
        <v>369.26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41</v>
      </c>
      <c r="O85" s="27" t="str">
        <f>データ!EN6</f>
        <v>【0.56】</v>
      </c>
    </row>
  </sheetData>
  <sheetProtection algorithmName="SHA-512" hashValue="JpU5nr1Sr/494vbLMTKnkS7GayDq/l4LXpxZwoi41DMzqA399MWjGY+8TULgQ4o8b5hnu48uej9eLgwseGZTYg==" saltValue="P1wa6HL4bchV4MncH+yXw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432024</v>
      </c>
      <c r="D6" s="34">
        <f t="shared" si="3"/>
        <v>47</v>
      </c>
      <c r="E6" s="34">
        <f t="shared" si="3"/>
        <v>1</v>
      </c>
      <c r="F6" s="34">
        <f t="shared" si="3"/>
        <v>0</v>
      </c>
      <c r="G6" s="34">
        <f t="shared" si="3"/>
        <v>0</v>
      </c>
      <c r="H6" s="34" t="str">
        <f t="shared" si="3"/>
        <v>熊本県　八代市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3.17</v>
      </c>
      <c r="Q6" s="35">
        <f t="shared" si="3"/>
        <v>3670</v>
      </c>
      <c r="R6" s="35">
        <f t="shared" si="3"/>
        <v>126667</v>
      </c>
      <c r="S6" s="35">
        <f t="shared" si="3"/>
        <v>681.36</v>
      </c>
      <c r="T6" s="35">
        <f t="shared" si="3"/>
        <v>185.9</v>
      </c>
      <c r="U6" s="35">
        <f t="shared" si="3"/>
        <v>3988</v>
      </c>
      <c r="V6" s="35">
        <f t="shared" si="3"/>
        <v>10.8</v>
      </c>
      <c r="W6" s="35">
        <f t="shared" si="3"/>
        <v>369.26</v>
      </c>
      <c r="X6" s="36">
        <f>IF(X7="",NA(),X7)</f>
        <v>54.32</v>
      </c>
      <c r="Y6" s="36">
        <f t="shared" ref="Y6:AG6" si="4">IF(Y7="",NA(),Y7)</f>
        <v>59.7</v>
      </c>
      <c r="Z6" s="36">
        <f t="shared" si="4"/>
        <v>56.33</v>
      </c>
      <c r="AA6" s="36">
        <f t="shared" si="4"/>
        <v>53.07</v>
      </c>
      <c r="AB6" s="36">
        <f t="shared" si="4"/>
        <v>64.84</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1877.89</v>
      </c>
      <c r="BF6" s="36">
        <f t="shared" ref="BF6:BN6" si="7">IF(BF7="",NA(),BF7)</f>
        <v>1902.72</v>
      </c>
      <c r="BG6" s="36">
        <f t="shared" si="7"/>
        <v>2002.67</v>
      </c>
      <c r="BH6" s="36">
        <f t="shared" si="7"/>
        <v>2032.11</v>
      </c>
      <c r="BI6" s="36">
        <f t="shared" si="7"/>
        <v>2007.8</v>
      </c>
      <c r="BJ6" s="36">
        <f t="shared" si="7"/>
        <v>1134.67</v>
      </c>
      <c r="BK6" s="36">
        <f t="shared" si="7"/>
        <v>1144.79</v>
      </c>
      <c r="BL6" s="36">
        <f t="shared" si="7"/>
        <v>1061.58</v>
      </c>
      <c r="BM6" s="36">
        <f t="shared" si="7"/>
        <v>1007.7</v>
      </c>
      <c r="BN6" s="36">
        <f t="shared" si="7"/>
        <v>1018.52</v>
      </c>
      <c r="BO6" s="35" t="str">
        <f>IF(BO7="","",IF(BO7="-","【-】","【"&amp;SUBSTITUTE(TEXT(BO7,"#,##0.00"),"-","△")&amp;"】"))</f>
        <v>【1,084.05】</v>
      </c>
      <c r="BP6" s="36">
        <f>IF(BP7="",NA(),BP7)</f>
        <v>37.67</v>
      </c>
      <c r="BQ6" s="36">
        <f t="shared" ref="BQ6:BY6" si="8">IF(BQ7="",NA(),BQ7)</f>
        <v>36.08</v>
      </c>
      <c r="BR6" s="36">
        <f t="shared" si="8"/>
        <v>33.840000000000003</v>
      </c>
      <c r="BS6" s="36">
        <f t="shared" si="8"/>
        <v>33.04</v>
      </c>
      <c r="BT6" s="36">
        <f t="shared" si="8"/>
        <v>34.28</v>
      </c>
      <c r="BU6" s="36">
        <f t="shared" si="8"/>
        <v>40.6</v>
      </c>
      <c r="BV6" s="36">
        <f t="shared" si="8"/>
        <v>56.04</v>
      </c>
      <c r="BW6" s="36">
        <f t="shared" si="8"/>
        <v>58.52</v>
      </c>
      <c r="BX6" s="36">
        <f t="shared" si="8"/>
        <v>59.22</v>
      </c>
      <c r="BY6" s="36">
        <f t="shared" si="8"/>
        <v>58.79</v>
      </c>
      <c r="BZ6" s="35" t="str">
        <f>IF(BZ7="","",IF(BZ7="-","【-】","【"&amp;SUBSTITUTE(TEXT(BZ7,"#,##0.00"),"-","△")&amp;"】"))</f>
        <v>【53.46】</v>
      </c>
      <c r="CA6" s="36">
        <f>IF(CA7="",NA(),CA7)</f>
        <v>419.05</v>
      </c>
      <c r="CB6" s="36">
        <f t="shared" ref="CB6:CJ6" si="9">IF(CB7="",NA(),CB7)</f>
        <v>437.38</v>
      </c>
      <c r="CC6" s="36">
        <f t="shared" si="9"/>
        <v>465.15</v>
      </c>
      <c r="CD6" s="36">
        <f t="shared" si="9"/>
        <v>485.05</v>
      </c>
      <c r="CE6" s="36">
        <f t="shared" si="9"/>
        <v>485.8</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46.1</v>
      </c>
      <c r="CM6" s="36">
        <f t="shared" ref="CM6:CU6" si="10">IF(CM7="",NA(),CM7)</f>
        <v>46.98</v>
      </c>
      <c r="CN6" s="36">
        <f t="shared" si="10"/>
        <v>46.92</v>
      </c>
      <c r="CO6" s="36">
        <f t="shared" si="10"/>
        <v>45.09</v>
      </c>
      <c r="CP6" s="36">
        <f t="shared" si="10"/>
        <v>43.26</v>
      </c>
      <c r="CQ6" s="36">
        <f t="shared" si="10"/>
        <v>57.29</v>
      </c>
      <c r="CR6" s="36">
        <f t="shared" si="10"/>
        <v>55.9</v>
      </c>
      <c r="CS6" s="36">
        <f t="shared" si="10"/>
        <v>57.3</v>
      </c>
      <c r="CT6" s="36">
        <f t="shared" si="10"/>
        <v>56.76</v>
      </c>
      <c r="CU6" s="36">
        <f t="shared" si="10"/>
        <v>56.04</v>
      </c>
      <c r="CV6" s="35" t="str">
        <f>IF(CV7="","",IF(CV7="-","【-】","【"&amp;SUBSTITUTE(TEXT(CV7,"#,##0.00"),"-","△")&amp;"】"))</f>
        <v>【54.90】</v>
      </c>
      <c r="CW6" s="36">
        <f>IF(CW7="",NA(),CW7)</f>
        <v>98.11</v>
      </c>
      <c r="CX6" s="36">
        <f t="shared" ref="CX6:DF6" si="11">IF(CX7="",NA(),CX7)</f>
        <v>97.84</v>
      </c>
      <c r="CY6" s="36">
        <f t="shared" si="11"/>
        <v>97.56</v>
      </c>
      <c r="CZ6" s="36">
        <f t="shared" si="11"/>
        <v>97.4</v>
      </c>
      <c r="DA6" s="36">
        <f t="shared" si="11"/>
        <v>95.49</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0.73</v>
      </c>
      <c r="EE6" s="36">
        <f t="shared" ref="EE6:EM6" si="14">IF(EE7="",NA(),EE7)</f>
        <v>1.7</v>
      </c>
      <c r="EF6" s="36">
        <f t="shared" si="14"/>
        <v>3.5</v>
      </c>
      <c r="EG6" s="36">
        <f t="shared" si="14"/>
        <v>3.25</v>
      </c>
      <c r="EH6" s="36">
        <f t="shared" si="14"/>
        <v>7.0000000000000007E-2</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432024</v>
      </c>
      <c r="D7" s="38">
        <v>47</v>
      </c>
      <c r="E7" s="38">
        <v>1</v>
      </c>
      <c r="F7" s="38">
        <v>0</v>
      </c>
      <c r="G7" s="38">
        <v>0</v>
      </c>
      <c r="H7" s="38" t="s">
        <v>96</v>
      </c>
      <c r="I7" s="38" t="s">
        <v>97</v>
      </c>
      <c r="J7" s="38" t="s">
        <v>98</v>
      </c>
      <c r="K7" s="38" t="s">
        <v>99</v>
      </c>
      <c r="L7" s="38" t="s">
        <v>100</v>
      </c>
      <c r="M7" s="38" t="s">
        <v>101</v>
      </c>
      <c r="N7" s="39" t="s">
        <v>102</v>
      </c>
      <c r="O7" s="39" t="s">
        <v>103</v>
      </c>
      <c r="P7" s="39">
        <v>3.17</v>
      </c>
      <c r="Q7" s="39">
        <v>3670</v>
      </c>
      <c r="R7" s="39">
        <v>126667</v>
      </c>
      <c r="S7" s="39">
        <v>681.36</v>
      </c>
      <c r="T7" s="39">
        <v>185.9</v>
      </c>
      <c r="U7" s="39">
        <v>3988</v>
      </c>
      <c r="V7" s="39">
        <v>10.8</v>
      </c>
      <c r="W7" s="39">
        <v>369.26</v>
      </c>
      <c r="X7" s="39">
        <v>54.32</v>
      </c>
      <c r="Y7" s="39">
        <v>59.7</v>
      </c>
      <c r="Z7" s="39">
        <v>56.33</v>
      </c>
      <c r="AA7" s="39">
        <v>53.07</v>
      </c>
      <c r="AB7" s="39">
        <v>64.84</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1877.89</v>
      </c>
      <c r="BF7" s="39">
        <v>1902.72</v>
      </c>
      <c r="BG7" s="39">
        <v>2002.67</v>
      </c>
      <c r="BH7" s="39">
        <v>2032.11</v>
      </c>
      <c r="BI7" s="39">
        <v>2007.8</v>
      </c>
      <c r="BJ7" s="39">
        <v>1134.67</v>
      </c>
      <c r="BK7" s="39">
        <v>1144.79</v>
      </c>
      <c r="BL7" s="39">
        <v>1061.58</v>
      </c>
      <c r="BM7" s="39">
        <v>1007.7</v>
      </c>
      <c r="BN7" s="39">
        <v>1018.52</v>
      </c>
      <c r="BO7" s="39">
        <v>1084.05</v>
      </c>
      <c r="BP7" s="39">
        <v>37.67</v>
      </c>
      <c r="BQ7" s="39">
        <v>36.08</v>
      </c>
      <c r="BR7" s="39">
        <v>33.840000000000003</v>
      </c>
      <c r="BS7" s="39">
        <v>33.04</v>
      </c>
      <c r="BT7" s="39">
        <v>34.28</v>
      </c>
      <c r="BU7" s="39">
        <v>40.6</v>
      </c>
      <c r="BV7" s="39">
        <v>56.04</v>
      </c>
      <c r="BW7" s="39">
        <v>58.52</v>
      </c>
      <c r="BX7" s="39">
        <v>59.22</v>
      </c>
      <c r="BY7" s="39">
        <v>58.79</v>
      </c>
      <c r="BZ7" s="39">
        <v>53.46</v>
      </c>
      <c r="CA7" s="39">
        <v>419.05</v>
      </c>
      <c r="CB7" s="39">
        <v>437.38</v>
      </c>
      <c r="CC7" s="39">
        <v>465.15</v>
      </c>
      <c r="CD7" s="39">
        <v>485.05</v>
      </c>
      <c r="CE7" s="39">
        <v>485.8</v>
      </c>
      <c r="CF7" s="39">
        <v>440.03</v>
      </c>
      <c r="CG7" s="39">
        <v>304.35000000000002</v>
      </c>
      <c r="CH7" s="39">
        <v>296.3</v>
      </c>
      <c r="CI7" s="39">
        <v>292.89999999999998</v>
      </c>
      <c r="CJ7" s="39">
        <v>298.25</v>
      </c>
      <c r="CK7" s="39">
        <v>300.47000000000003</v>
      </c>
      <c r="CL7" s="39">
        <v>46.1</v>
      </c>
      <c r="CM7" s="39">
        <v>46.98</v>
      </c>
      <c r="CN7" s="39">
        <v>46.92</v>
      </c>
      <c r="CO7" s="39">
        <v>45.09</v>
      </c>
      <c r="CP7" s="39">
        <v>43.26</v>
      </c>
      <c r="CQ7" s="39">
        <v>57.29</v>
      </c>
      <c r="CR7" s="39">
        <v>55.9</v>
      </c>
      <c r="CS7" s="39">
        <v>57.3</v>
      </c>
      <c r="CT7" s="39">
        <v>56.76</v>
      </c>
      <c r="CU7" s="39">
        <v>56.04</v>
      </c>
      <c r="CV7" s="39">
        <v>54.9</v>
      </c>
      <c r="CW7" s="39">
        <v>98.11</v>
      </c>
      <c r="CX7" s="39">
        <v>97.84</v>
      </c>
      <c r="CY7" s="39">
        <v>97.56</v>
      </c>
      <c r="CZ7" s="39">
        <v>97.4</v>
      </c>
      <c r="DA7" s="39">
        <v>95.49</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0.73</v>
      </c>
      <c r="EE7" s="39">
        <v>1.7</v>
      </c>
      <c r="EF7" s="39">
        <v>3.5</v>
      </c>
      <c r="EG7" s="39">
        <v>3.25</v>
      </c>
      <c r="EH7" s="39">
        <v>7.0000000000000007E-2</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2021-02-15T00:07:44Z</cp:lastPrinted>
  <dcterms:created xsi:type="dcterms:W3CDTF">2020-12-04T02:22:38Z</dcterms:created>
  <dcterms:modified xsi:type="dcterms:W3CDTF">2021-02-15T00:08:09Z</dcterms:modified>
  <cp:category/>
</cp:coreProperties>
</file>